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kaitlynroche-ibm/Box Sync/USAID GHSC-PSM/COVID-19 Response/WS1&amp;2 - COVID/Budget Calculator/"/>
    </mc:Choice>
  </mc:AlternateContent>
  <xr:revisionPtr revIDLastSave="0" documentId="13_ncr:1_{B8D70FD3-D3F7-4B49-950F-CDA3A36E232D}" xr6:coauthVersionLast="45" xr6:coauthVersionMax="45" xr10:uidLastSave="{00000000-0000-0000-0000-000000000000}"/>
  <bookViews>
    <workbookView xWindow="35540" yWindow="500" windowWidth="31460" windowHeight="20400" xr2:uid="{F79E453A-842B-4F61-9A07-21C06B882863}"/>
  </bookViews>
  <sheets>
    <sheet name="Sheet1" sheetId="1" r:id="rId1"/>
  </sheets>
  <definedNames>
    <definedName name="_xlnm._FilterDatabase" localSheetId="0" hidden="1">Sheet1!$B$9:$N$311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8" i="1" l="1"/>
  <c r="M28" i="1"/>
  <c r="J239" i="1" l="1"/>
  <c r="M239" i="1"/>
  <c r="M311" i="1" l="1"/>
  <c r="J311" i="1"/>
  <c r="M310" i="1"/>
  <c r="J310" i="1"/>
  <c r="M309" i="1"/>
  <c r="J309" i="1"/>
  <c r="M308" i="1"/>
  <c r="J308" i="1"/>
  <c r="M307" i="1"/>
  <c r="J307" i="1"/>
  <c r="M306" i="1"/>
  <c r="J306" i="1"/>
  <c r="M305" i="1"/>
  <c r="J305" i="1"/>
  <c r="M304" i="1"/>
  <c r="J304" i="1"/>
  <c r="M303" i="1"/>
  <c r="J303" i="1"/>
  <c r="M302" i="1"/>
  <c r="J302" i="1"/>
  <c r="M301" i="1"/>
  <c r="J301" i="1"/>
  <c r="M300" i="1"/>
  <c r="J300" i="1"/>
  <c r="M299" i="1"/>
  <c r="J299" i="1"/>
  <c r="M298" i="1"/>
  <c r="J298" i="1"/>
  <c r="M297" i="1"/>
  <c r="J297" i="1"/>
  <c r="M296" i="1"/>
  <c r="J296" i="1"/>
  <c r="M295" i="1"/>
  <c r="J295" i="1"/>
  <c r="M294" i="1"/>
  <c r="J294" i="1"/>
  <c r="M293" i="1"/>
  <c r="J293" i="1"/>
  <c r="M292" i="1"/>
  <c r="J292" i="1"/>
  <c r="M291" i="1"/>
  <c r="J291" i="1"/>
  <c r="M290" i="1"/>
  <c r="J290" i="1"/>
  <c r="M289" i="1"/>
  <c r="J289" i="1"/>
  <c r="M288" i="1"/>
  <c r="J288" i="1"/>
  <c r="M287" i="1"/>
  <c r="J287" i="1"/>
  <c r="M286" i="1"/>
  <c r="J286" i="1"/>
  <c r="M285" i="1"/>
  <c r="J285" i="1"/>
  <c r="M284" i="1"/>
  <c r="J284" i="1"/>
  <c r="M283" i="1"/>
  <c r="J283" i="1"/>
  <c r="M282" i="1"/>
  <c r="J282" i="1"/>
  <c r="M281" i="1"/>
  <c r="J281" i="1"/>
  <c r="M280" i="1"/>
  <c r="J280" i="1"/>
  <c r="M279" i="1"/>
  <c r="J279" i="1"/>
  <c r="M278" i="1"/>
  <c r="J278" i="1"/>
  <c r="M277" i="1"/>
  <c r="J277" i="1"/>
  <c r="M276" i="1"/>
  <c r="J276" i="1"/>
  <c r="M275" i="1"/>
  <c r="J275" i="1"/>
  <c r="M274" i="1"/>
  <c r="J274" i="1"/>
  <c r="M273" i="1"/>
  <c r="J273" i="1"/>
  <c r="M272" i="1"/>
  <c r="J272" i="1"/>
  <c r="M271" i="1"/>
  <c r="J271" i="1"/>
  <c r="M270" i="1"/>
  <c r="J270" i="1"/>
  <c r="M269" i="1"/>
  <c r="J269" i="1"/>
  <c r="M268" i="1"/>
  <c r="J268" i="1"/>
  <c r="M267" i="1"/>
  <c r="J267" i="1"/>
  <c r="M266" i="1"/>
  <c r="J266" i="1"/>
  <c r="M265" i="1"/>
  <c r="J265" i="1"/>
  <c r="M264" i="1"/>
  <c r="J264" i="1"/>
  <c r="M263" i="1"/>
  <c r="J263" i="1"/>
  <c r="M262" i="1"/>
  <c r="J262" i="1"/>
  <c r="M261" i="1"/>
  <c r="J261" i="1"/>
  <c r="M260" i="1"/>
  <c r="J260" i="1"/>
  <c r="M259" i="1"/>
  <c r="J259" i="1"/>
  <c r="M258" i="1"/>
  <c r="J258" i="1"/>
  <c r="M257" i="1"/>
  <c r="J257" i="1"/>
  <c r="M256" i="1"/>
  <c r="J256" i="1"/>
  <c r="M255" i="1"/>
  <c r="J255" i="1"/>
  <c r="M254" i="1"/>
  <c r="J254" i="1"/>
  <c r="M253" i="1"/>
  <c r="J253" i="1"/>
  <c r="M252" i="1"/>
  <c r="J252" i="1"/>
  <c r="M251" i="1"/>
  <c r="J251" i="1"/>
  <c r="M250" i="1"/>
  <c r="J250" i="1"/>
  <c r="M249" i="1"/>
  <c r="J249" i="1"/>
  <c r="M248" i="1"/>
  <c r="J248" i="1"/>
  <c r="M247" i="1"/>
  <c r="J247" i="1"/>
  <c r="M246" i="1"/>
  <c r="J246" i="1"/>
  <c r="M245" i="1"/>
  <c r="J245" i="1"/>
  <c r="M244" i="1"/>
  <c r="J244" i="1"/>
  <c r="M243" i="1"/>
  <c r="J243" i="1"/>
  <c r="M242" i="1"/>
  <c r="J242" i="1"/>
  <c r="M241" i="1"/>
  <c r="J241" i="1"/>
  <c r="M240" i="1"/>
  <c r="J240" i="1"/>
  <c r="M238" i="1"/>
  <c r="J238" i="1"/>
  <c r="M237" i="1"/>
  <c r="J237" i="1"/>
  <c r="M236" i="1"/>
  <c r="J236" i="1"/>
  <c r="M235" i="1"/>
  <c r="J235" i="1"/>
  <c r="M234" i="1"/>
  <c r="J234" i="1"/>
  <c r="M233" i="1"/>
  <c r="J233" i="1"/>
  <c r="M232" i="1"/>
  <c r="J232" i="1"/>
  <c r="M231" i="1"/>
  <c r="J231" i="1"/>
  <c r="M230" i="1"/>
  <c r="J230" i="1"/>
  <c r="M229" i="1"/>
  <c r="J229" i="1"/>
  <c r="M228" i="1"/>
  <c r="J228" i="1"/>
  <c r="M227" i="1"/>
  <c r="J227" i="1"/>
  <c r="M226" i="1"/>
  <c r="J226" i="1"/>
  <c r="M225" i="1"/>
  <c r="J225" i="1"/>
  <c r="M224" i="1"/>
  <c r="J224" i="1"/>
  <c r="M223" i="1"/>
  <c r="J223" i="1"/>
  <c r="M222" i="1"/>
  <c r="J222" i="1"/>
  <c r="M221" i="1"/>
  <c r="J221" i="1"/>
  <c r="M220" i="1"/>
  <c r="J220" i="1"/>
  <c r="M219" i="1"/>
  <c r="J219" i="1"/>
  <c r="M218" i="1"/>
  <c r="J218" i="1"/>
  <c r="M217" i="1"/>
  <c r="J217" i="1"/>
  <c r="M216" i="1"/>
  <c r="J216" i="1"/>
  <c r="M215" i="1"/>
  <c r="J215" i="1"/>
  <c r="M214" i="1"/>
  <c r="J214" i="1"/>
  <c r="M213" i="1"/>
  <c r="J213" i="1"/>
  <c r="M212" i="1"/>
  <c r="J212" i="1"/>
  <c r="M211" i="1"/>
  <c r="J211" i="1"/>
  <c r="M210" i="1"/>
  <c r="J210" i="1"/>
  <c r="M209" i="1"/>
  <c r="J209" i="1"/>
  <c r="M208" i="1"/>
  <c r="J208" i="1"/>
  <c r="M207" i="1"/>
  <c r="J207" i="1"/>
  <c r="M206" i="1"/>
  <c r="J206" i="1"/>
  <c r="M205" i="1"/>
  <c r="J205" i="1"/>
  <c r="M204" i="1"/>
  <c r="J204" i="1"/>
  <c r="M203" i="1"/>
  <c r="J203" i="1"/>
  <c r="M202" i="1"/>
  <c r="J202" i="1"/>
  <c r="M201" i="1"/>
  <c r="J201" i="1"/>
  <c r="M200" i="1"/>
  <c r="J200" i="1"/>
  <c r="M199" i="1"/>
  <c r="J199" i="1"/>
  <c r="M198" i="1"/>
  <c r="J198" i="1"/>
  <c r="M197" i="1"/>
  <c r="J197" i="1"/>
  <c r="M196" i="1"/>
  <c r="J196" i="1"/>
  <c r="M195" i="1"/>
  <c r="J195" i="1"/>
  <c r="M194" i="1"/>
  <c r="J194" i="1"/>
  <c r="M193" i="1"/>
  <c r="J193" i="1"/>
  <c r="M192" i="1"/>
  <c r="J192" i="1"/>
  <c r="M191" i="1"/>
  <c r="J191" i="1"/>
  <c r="M190" i="1"/>
  <c r="J190" i="1"/>
  <c r="M189" i="1"/>
  <c r="J189" i="1"/>
  <c r="M188" i="1"/>
  <c r="J188" i="1"/>
  <c r="M187" i="1"/>
  <c r="J187" i="1"/>
  <c r="M186" i="1"/>
  <c r="J186" i="1"/>
  <c r="M185" i="1"/>
  <c r="J185" i="1"/>
  <c r="M184" i="1"/>
  <c r="J184" i="1"/>
  <c r="M183" i="1"/>
  <c r="J183" i="1"/>
  <c r="M182" i="1"/>
  <c r="J182" i="1"/>
  <c r="M181" i="1"/>
  <c r="J181" i="1"/>
  <c r="M180" i="1"/>
  <c r="J180" i="1"/>
  <c r="M179" i="1"/>
  <c r="J179" i="1"/>
  <c r="M178" i="1"/>
  <c r="J178" i="1"/>
  <c r="M177" i="1"/>
  <c r="J177" i="1"/>
  <c r="M176" i="1"/>
  <c r="J176" i="1"/>
  <c r="M175" i="1"/>
  <c r="J175" i="1"/>
  <c r="M174" i="1"/>
  <c r="J174" i="1"/>
  <c r="M173" i="1"/>
  <c r="J173" i="1"/>
  <c r="M172" i="1"/>
  <c r="J172" i="1"/>
  <c r="M171" i="1"/>
  <c r="J171" i="1"/>
  <c r="M170" i="1"/>
  <c r="J170" i="1"/>
  <c r="M169" i="1"/>
  <c r="J169" i="1"/>
  <c r="M168" i="1"/>
  <c r="J168" i="1"/>
  <c r="M167" i="1"/>
  <c r="J167" i="1"/>
  <c r="M166" i="1"/>
  <c r="J166" i="1"/>
  <c r="M165" i="1"/>
  <c r="J165" i="1"/>
  <c r="M164" i="1"/>
  <c r="J164" i="1"/>
  <c r="M163" i="1"/>
  <c r="J163" i="1"/>
  <c r="M162" i="1"/>
  <c r="J162" i="1"/>
  <c r="M161" i="1"/>
  <c r="J161" i="1"/>
  <c r="M160" i="1"/>
  <c r="J160" i="1"/>
  <c r="M159" i="1"/>
  <c r="J159" i="1"/>
  <c r="M158" i="1"/>
  <c r="J158" i="1"/>
  <c r="M157" i="1"/>
  <c r="J157" i="1"/>
  <c r="M156" i="1"/>
  <c r="J156" i="1"/>
  <c r="M155" i="1"/>
  <c r="J155" i="1"/>
  <c r="M154" i="1"/>
  <c r="J154" i="1"/>
  <c r="M153" i="1"/>
  <c r="J153" i="1"/>
  <c r="M152" i="1"/>
  <c r="J152" i="1"/>
  <c r="M151" i="1"/>
  <c r="J151" i="1"/>
  <c r="M150" i="1"/>
  <c r="J150" i="1"/>
  <c r="M149" i="1"/>
  <c r="J149" i="1"/>
  <c r="M148" i="1"/>
  <c r="J148" i="1"/>
  <c r="M147" i="1"/>
  <c r="J147" i="1"/>
  <c r="M146" i="1"/>
  <c r="J146" i="1"/>
  <c r="M145" i="1"/>
  <c r="J145" i="1"/>
  <c r="M144" i="1"/>
  <c r="J144" i="1"/>
  <c r="M143" i="1"/>
  <c r="J143" i="1"/>
  <c r="M142" i="1"/>
  <c r="J142" i="1"/>
  <c r="M141" i="1"/>
  <c r="J141" i="1"/>
  <c r="M140" i="1"/>
  <c r="J140" i="1"/>
  <c r="M139" i="1"/>
  <c r="J139" i="1"/>
  <c r="M138" i="1"/>
  <c r="J138" i="1"/>
  <c r="M137" i="1"/>
  <c r="J137" i="1"/>
  <c r="M136" i="1"/>
  <c r="J136" i="1"/>
  <c r="M135" i="1"/>
  <c r="J135" i="1"/>
  <c r="M134" i="1"/>
  <c r="J134" i="1"/>
  <c r="M133" i="1"/>
  <c r="J133" i="1"/>
  <c r="M132" i="1"/>
  <c r="J132" i="1"/>
  <c r="M131" i="1"/>
  <c r="J131" i="1"/>
  <c r="M130" i="1"/>
  <c r="J130" i="1"/>
  <c r="M129" i="1"/>
  <c r="J129" i="1"/>
  <c r="M128" i="1"/>
  <c r="J128" i="1"/>
  <c r="M127" i="1"/>
  <c r="J127" i="1"/>
  <c r="M126" i="1"/>
  <c r="J126" i="1"/>
  <c r="M125" i="1"/>
  <c r="J125" i="1"/>
  <c r="M124" i="1"/>
  <c r="J124" i="1"/>
  <c r="M123" i="1"/>
  <c r="J123" i="1"/>
  <c r="M122" i="1"/>
  <c r="J122" i="1"/>
  <c r="M121" i="1"/>
  <c r="J121" i="1"/>
  <c r="M120" i="1"/>
  <c r="J120" i="1"/>
  <c r="M119" i="1"/>
  <c r="J119" i="1"/>
  <c r="M118" i="1"/>
  <c r="J118" i="1"/>
  <c r="M117" i="1"/>
  <c r="J117" i="1"/>
  <c r="M116" i="1"/>
  <c r="J116" i="1"/>
  <c r="M115" i="1"/>
  <c r="J115" i="1"/>
  <c r="M114" i="1"/>
  <c r="J114" i="1"/>
  <c r="M113" i="1"/>
  <c r="J113" i="1"/>
  <c r="M112" i="1"/>
  <c r="J112" i="1"/>
  <c r="M111" i="1"/>
  <c r="J111" i="1"/>
  <c r="M110" i="1"/>
  <c r="J110" i="1"/>
  <c r="M109" i="1"/>
  <c r="J109" i="1"/>
  <c r="M108" i="1"/>
  <c r="J108" i="1"/>
  <c r="M107" i="1"/>
  <c r="J107" i="1"/>
  <c r="M106" i="1"/>
  <c r="J106" i="1"/>
  <c r="M105" i="1"/>
  <c r="J105" i="1"/>
  <c r="M104" i="1"/>
  <c r="J104" i="1"/>
  <c r="M103" i="1"/>
  <c r="J103" i="1"/>
  <c r="M102" i="1"/>
  <c r="J102" i="1"/>
  <c r="M101" i="1"/>
  <c r="J101" i="1"/>
  <c r="M100" i="1"/>
  <c r="J100" i="1"/>
  <c r="M99" i="1"/>
  <c r="J99" i="1"/>
  <c r="M98" i="1"/>
  <c r="J98" i="1"/>
  <c r="M97" i="1"/>
  <c r="J97" i="1"/>
  <c r="M96" i="1"/>
  <c r="J96" i="1"/>
  <c r="M95" i="1"/>
  <c r="J95" i="1"/>
  <c r="M94" i="1"/>
  <c r="J94" i="1"/>
  <c r="M93" i="1"/>
  <c r="J93" i="1"/>
  <c r="M92" i="1"/>
  <c r="J92" i="1"/>
  <c r="M91" i="1"/>
  <c r="J91" i="1"/>
  <c r="M90" i="1"/>
  <c r="J90" i="1"/>
  <c r="M89" i="1"/>
  <c r="J89" i="1"/>
  <c r="M88" i="1"/>
  <c r="J88" i="1"/>
  <c r="M87" i="1"/>
  <c r="J87" i="1"/>
  <c r="M86" i="1"/>
  <c r="J86" i="1"/>
  <c r="M85" i="1"/>
  <c r="J85" i="1"/>
  <c r="M84" i="1"/>
  <c r="J84" i="1"/>
  <c r="M83" i="1"/>
  <c r="J83" i="1"/>
  <c r="M82" i="1"/>
  <c r="J82" i="1"/>
  <c r="M81" i="1"/>
  <c r="J81" i="1"/>
  <c r="M80" i="1"/>
  <c r="J80" i="1"/>
  <c r="M79" i="1"/>
  <c r="J79" i="1"/>
  <c r="M78" i="1"/>
  <c r="J78" i="1"/>
  <c r="M77" i="1"/>
  <c r="J77" i="1"/>
  <c r="M76" i="1"/>
  <c r="J76" i="1"/>
  <c r="M75" i="1"/>
  <c r="J75" i="1"/>
  <c r="M74" i="1"/>
  <c r="J74" i="1"/>
  <c r="M73" i="1"/>
  <c r="J73" i="1"/>
  <c r="M72" i="1"/>
  <c r="J72" i="1"/>
  <c r="M71" i="1"/>
  <c r="J71" i="1"/>
  <c r="M70" i="1"/>
  <c r="J70" i="1"/>
  <c r="M69" i="1"/>
  <c r="J69" i="1"/>
  <c r="M68" i="1"/>
  <c r="J68" i="1"/>
  <c r="M67" i="1"/>
  <c r="J67" i="1"/>
  <c r="M66" i="1"/>
  <c r="J66" i="1"/>
  <c r="M65" i="1"/>
  <c r="J65" i="1"/>
  <c r="M64" i="1"/>
  <c r="J64" i="1"/>
  <c r="M63" i="1"/>
  <c r="J63" i="1"/>
  <c r="M62" i="1"/>
  <c r="J62" i="1"/>
  <c r="M61" i="1"/>
  <c r="J61" i="1"/>
  <c r="M60" i="1"/>
  <c r="J60" i="1"/>
  <c r="M59" i="1"/>
  <c r="J59" i="1"/>
  <c r="M58" i="1"/>
  <c r="J58" i="1"/>
  <c r="M57" i="1"/>
  <c r="J57" i="1"/>
  <c r="M56" i="1"/>
  <c r="J56" i="1"/>
  <c r="M55" i="1"/>
  <c r="J55" i="1"/>
  <c r="M54" i="1"/>
  <c r="J54" i="1"/>
  <c r="M53" i="1"/>
  <c r="J53" i="1"/>
  <c r="M52" i="1"/>
  <c r="J52" i="1"/>
  <c r="M51" i="1"/>
  <c r="J51" i="1"/>
  <c r="M50" i="1"/>
  <c r="J50" i="1"/>
  <c r="M49" i="1"/>
  <c r="J49" i="1"/>
  <c r="M48" i="1"/>
  <c r="J48" i="1"/>
  <c r="M47" i="1"/>
  <c r="J47" i="1"/>
  <c r="J19" i="1" l="1"/>
  <c r="M19" i="1"/>
  <c r="M18" i="1" l="1"/>
  <c r="J18" i="1"/>
  <c r="M30" i="1" l="1"/>
  <c r="M31" i="1"/>
  <c r="J31" i="1"/>
  <c r="J30" i="1"/>
  <c r="M46" i="1" l="1"/>
  <c r="J46" i="1"/>
  <c r="M45" i="1"/>
  <c r="J45" i="1"/>
  <c r="M44" i="1"/>
  <c r="J44" i="1"/>
  <c r="M43" i="1"/>
  <c r="J43" i="1"/>
  <c r="M42" i="1"/>
  <c r="J42" i="1"/>
  <c r="M41" i="1"/>
  <c r="J41" i="1"/>
  <c r="M40" i="1"/>
  <c r="J40" i="1"/>
  <c r="M39" i="1"/>
  <c r="J39" i="1"/>
  <c r="M38" i="1"/>
  <c r="J38" i="1"/>
  <c r="M37" i="1"/>
  <c r="J37" i="1"/>
  <c r="M36" i="1"/>
  <c r="J36" i="1"/>
  <c r="J12" i="1" l="1"/>
  <c r="J13" i="1"/>
  <c r="J14" i="1"/>
  <c r="J16" i="1"/>
  <c r="J17" i="1"/>
  <c r="J20" i="1"/>
  <c r="J22" i="1"/>
  <c r="J23" i="1"/>
  <c r="J24" i="1"/>
  <c r="J26" i="1"/>
  <c r="J27" i="1"/>
  <c r="J29" i="1"/>
  <c r="J33" i="1"/>
  <c r="J34" i="1"/>
  <c r="J35" i="1"/>
  <c r="M27" i="1" l="1"/>
  <c r="M26" i="1"/>
  <c r="M17" i="1"/>
  <c r="M16" i="1"/>
  <c r="J10" i="1"/>
  <c r="M10" i="1"/>
  <c r="M34" i="1"/>
  <c r="M23" i="1"/>
  <c r="M13" i="1"/>
  <c r="J32" i="1"/>
  <c r="M32" i="1"/>
  <c r="J25" i="1"/>
  <c r="M25" i="1"/>
  <c r="J21" i="1"/>
  <c r="M21" i="1"/>
  <c r="J15" i="1"/>
  <c r="M15" i="1"/>
  <c r="J11" i="1"/>
  <c r="M11" i="1"/>
  <c r="M33" i="1"/>
  <c r="M22" i="1"/>
  <c r="M12" i="1"/>
  <c r="M35" i="1"/>
  <c r="M29" i="1"/>
  <c r="M24" i="1"/>
  <c r="M20" i="1"/>
  <c r="M14" i="1"/>
  <c r="M314" i="1" l="1"/>
  <c r="M315" i="1" s="1"/>
  <c r="M316" i="1" s="1"/>
  <c r="J314" i="1"/>
  <c r="J315" i="1" s="1"/>
  <c r="J316" i="1" s="1"/>
  <c r="J317" i="1" s="1"/>
  <c r="J318" i="1" s="1"/>
  <c r="M317" i="1" l="1"/>
  <c r="M318" i="1" s="1"/>
</calcChain>
</file>

<file path=xl/sharedStrings.xml><?xml version="1.0" encoding="utf-8"?>
<sst xmlns="http://schemas.openxmlformats.org/spreadsheetml/2006/main" count="1277" uniqueCount="640">
  <si>
    <t>COVID19 Commodity Quantification &amp; Budget Calculator</t>
  </si>
  <si>
    <t>Country:</t>
  </si>
  <si>
    <t>USAID Mission POC Name:</t>
  </si>
  <si>
    <t>USAID Mission POC Email:</t>
  </si>
  <si>
    <t>Category</t>
  </si>
  <si>
    <t>PSM SKU Reference</t>
  </si>
  <si>
    <t>Commodity Description</t>
  </si>
  <si>
    <t>Priority</t>
  </si>
  <si>
    <t>Funding Eligibility</t>
  </si>
  <si>
    <t>Reference Price</t>
  </si>
  <si>
    <t>Total Quantified Need</t>
  </si>
  <si>
    <t>Total Need Value</t>
  </si>
  <si>
    <t>Order Quantity</t>
  </si>
  <si>
    <t>Order Value</t>
  </si>
  <si>
    <t>Rank</t>
  </si>
  <si>
    <t>General Patient Care</t>
  </si>
  <si>
    <t>104586XUZ01S</t>
  </si>
  <si>
    <t>(COVID-19) Battery, CR2450, 1 Each</t>
  </si>
  <si>
    <t>High</t>
  </si>
  <si>
    <t>Central &amp; Field Support</t>
  </si>
  <si>
    <t>104411XUZ01S</t>
  </si>
  <si>
    <t>(COVID-19) Cardiac Monitor, Battery Backup, NIBP/NP/PR, Adult/Pediatric Modes, 230 V, 1 Each</t>
  </si>
  <si>
    <t>104410XUZ01S</t>
  </si>
  <si>
    <t>(COVID-19) Cardiac Monitor, Battery Backup, NIBP/NP/PR, Adult/Pediatric Modes,115 V, 1 Each</t>
  </si>
  <si>
    <t>104438XUZ0B7</t>
  </si>
  <si>
    <t>(COVID-19) ECG Electrodes, Conductive, Skin-Adherent, Disposable, Snap-Type, 50 Each</t>
  </si>
  <si>
    <t>104439XUZ01S</t>
  </si>
  <si>
    <t>(COVID-19) ECG Lead Wire, Snap Type, 1 Each</t>
  </si>
  <si>
    <t>Respiratory Support</t>
  </si>
  <si>
    <t>104425XUZ01S</t>
  </si>
  <si>
    <t>(COVID-19) Bag Valve Mask, Adult, 1475-2000 mL Vent. Bag, O2 Reservoir Bag, POP Valve, S/M/L Adult Mask, 1 Each</t>
  </si>
  <si>
    <t>104426XUZ01S</t>
  </si>
  <si>
    <t>(COVID-19) Bag Valve Mask, Pediatric, 500-700 mL Vent. Bag, O2 Reservoir Bag, POP Valve, Pediatric Mask, 1 Each</t>
  </si>
  <si>
    <t>104437XUZ01S</t>
  </si>
  <si>
    <t>(COVID-19) Flowmeter, High Flow Oxygen, and Accessories for Ventilator, 1 Each</t>
  </si>
  <si>
    <t>104435XUZ01S</t>
  </si>
  <si>
    <t>(COVID-19) Heat Moisture Exchangers and Accessories for Ventilator, 1 Each</t>
  </si>
  <si>
    <t>104434XUZ01S</t>
  </si>
  <si>
    <t>(COVID-19) HEPA Filter for Ventilator, 1 Each</t>
  </si>
  <si>
    <t>104436XUZ01S</t>
  </si>
  <si>
    <t>(COVID-19) Hygroscopic Condensing Humidifiers and Accessories for Ventilator, 1 Each</t>
  </si>
  <si>
    <t>104415XUZ01S</t>
  </si>
  <si>
    <t>(COVID-19) Mask, Venturi, Oxygen Percentage Lock, w/ Tubing, Non-Sterile, Single Use, Adult, 1 Each</t>
  </si>
  <si>
    <t>104416XUZ01S</t>
  </si>
  <si>
    <t>(COVID-19) Mask, Venturi, Oxygen Percentage Lock, w/ Tubing, Non-Sterile, Single Use, Pediatric, 1 Each</t>
  </si>
  <si>
    <t>104417XUZ01S</t>
  </si>
  <si>
    <t>(COVID-19) Nasal Cannula, Non-Sterile, Dual Prong, Flexible Anti-Kink Tubing, Adult , 1 Each</t>
  </si>
  <si>
    <t>104419XUZ01S</t>
  </si>
  <si>
    <t>(COVID-19) Nasal Cannula, Non-Sterile, Dual Prong, Flexible Anti-Kink Tubing, Neonatal, 1 Each</t>
  </si>
  <si>
    <t>104418XUZ01S</t>
  </si>
  <si>
    <t>(COVID-19) Nasal Cannula, Non-Sterile, Dual Prong, Flexible Anti-Kink Tubing, Pediatric, 1 Each</t>
  </si>
  <si>
    <t>104412XUZ01S</t>
  </si>
  <si>
    <t>(COVID-19) Nasal Catheter, Flexible, 6-12 Lateral Eyes, Sterile, Single Use, 8 FR, 40 cm, 1 Each</t>
  </si>
  <si>
    <t>104420XUZ01S</t>
  </si>
  <si>
    <t>(COVID-19) Nebulizer, 9.4 L/Min, Max 44 PSI, 8 mL Nebulization Capacity, Disp. Mouthpiece, 120 V , 1 Each</t>
  </si>
  <si>
    <t>104413XUZ01S</t>
  </si>
  <si>
    <t>(COVID-19) Non-Rebreath O2 Mask w/ Reservoir, 2 m Tube, Non-Sterile, Single Use, Elastic Strap, Adult, 1 Each</t>
  </si>
  <si>
    <t>104414XUZ01S</t>
  </si>
  <si>
    <t>(COVID-19) Non-Rebreath O2 Mask w/ Reservoir, 2 m Tube, Non-Sterile, Single Use, Elastic Strap, Pediatric, 1 Each</t>
  </si>
  <si>
    <t>104421XUZ01S</t>
  </si>
  <si>
    <t>(COVID-19) O2 Concentrator, 5-10 L/Min Output, Adj. Flowmeter, 0.5 L/Min Interval, 6 mm Connector, 115 V, 1 Each</t>
  </si>
  <si>
    <t>104422XUZ01S</t>
  </si>
  <si>
    <t>(COVID-19) O2 Concentrator, 5-10 L/Min Output, Adj. Flowmeter, 0.5 L/Min Interval, 6 mm Connector, 230 V, 1 Each</t>
  </si>
  <si>
    <t>104428XUZ01S</t>
  </si>
  <si>
    <t>(COVID-19) O2 Connector, Male/Female, Standard, 1 Each</t>
  </si>
  <si>
    <t>104429XUZ01S</t>
  </si>
  <si>
    <t>(COVID-19) O2 Connector, Swivel, Standard, 1 Each</t>
  </si>
  <si>
    <t>104427XUZ01S</t>
  </si>
  <si>
    <t>(COVID-19) O2 Connector, Y-Type, Standard, 1 Each</t>
  </si>
  <si>
    <t>104433XUZ01S</t>
  </si>
  <si>
    <t>(COVID-19) O2 Tubing, Standard Oxygen Connector, 15 m, 1 Each</t>
  </si>
  <si>
    <t>104431XUZ01S</t>
  </si>
  <si>
    <t>(COVID-19) O2 Tubing, Standard Oxygen Connector, 2.1 m, 1 Each</t>
  </si>
  <si>
    <t>104432XUZ01S</t>
  </si>
  <si>
    <t>(COVID-19) O2 Tubing, Standard Oxygen Connector, 7.6 m, 1 Each</t>
  </si>
  <si>
    <t>104424XUZ01S</t>
  </si>
  <si>
    <t>(COVID-19) Pulse Oximeter, Finger Clip, Adult, Battery Powered, Resolution 1 bpm and 1% SpO2, 1 Each</t>
  </si>
  <si>
    <t>104423XUZ01S</t>
  </si>
  <si>
    <t>(COVID-19) Pulse Oximeter, Finger Clip, Pediatric, Battery Powered, Resolution 1 bpm and 1% SpO2, 1 Each</t>
  </si>
  <si>
    <t>104430XUZ01S</t>
  </si>
  <si>
    <t>(COVID-19) Ventilator, CPAP/PEEP, Max TV 1 L, Max 80 cm H2O, Max 120 LPM, Max 60 RR, SIMV, Battery Backup, 1 Each</t>
  </si>
  <si>
    <t>Sanitation</t>
  </si>
  <si>
    <t>104405XUZ01S</t>
  </si>
  <si>
    <t>(COVID-19) Backpack Sprayer, 12 L, 1 Each</t>
  </si>
  <si>
    <t>104407XUZ09C</t>
  </si>
  <si>
    <t>(COVID-19) Bag, Biohazard, Printed, Red, 30 x 50 cm, Autoclavable, 2 mil, 100 Each</t>
  </si>
  <si>
    <t>104406XUZ09C</t>
  </si>
  <si>
    <t>(COVID-19) Bag, Biohazard, Printed, Red,122 x 94 cm, Autoclavable, 2 mil, 100 Each</t>
  </si>
  <si>
    <t>104408XUZ0L8</t>
  </si>
  <si>
    <t>104408XUZ0L7</t>
  </si>
  <si>
    <t>104409XUZ01S</t>
  </si>
  <si>
    <t>(COVID-19) Compression Hand Sprayer, 1.5 L, 1 Each</t>
  </si>
  <si>
    <t>Diagnostic Sample Collection</t>
  </si>
  <si>
    <t>104765XUZ0AE</t>
  </si>
  <si>
    <t>(COVID-19) Applicator Stick, Cotton Tip Wood, 15 cm, 6 in, Plain, Sterile, Individual Peel Pouch, 10 Each</t>
  </si>
  <si>
    <t>104763XUZ09C</t>
  </si>
  <si>
    <t>(COVID-19) Applicator Stick, Sterile, Cotton Tip Wood, 15 cm, 6 in, 100 Each</t>
  </si>
  <si>
    <t>104763XUZ0FX</t>
  </si>
  <si>
    <t>(COVID-19) Applicator Stick, Sterile, Cotton Tip Wood, 15 cm, 6 in, 1000 Pieces</t>
  </si>
  <si>
    <t>104764XUZ0AB</t>
  </si>
  <si>
    <t>(COVID-19) Applicator, Cotton Tip, Wood, Sterile, 6 in, 1000 Each</t>
  </si>
  <si>
    <t>104594XUZ01S</t>
  </si>
  <si>
    <t>(COVID-19) Blender, Food, 18000/22000 RPM, Heavy-Duty Motor, Heat-Resistant, 1 Each</t>
  </si>
  <si>
    <t>104774XUZ09C</t>
  </si>
  <si>
    <t>(COVID-19) Blood Collection Tube, 4 mL, Plastic, Red Top, 100 Each</t>
  </si>
  <si>
    <t>104777XUZ09C</t>
  </si>
  <si>
    <t>(COVID-19) Blood Collection Tube, 6 mL, Plastic, Red Top, 100 Each</t>
  </si>
  <si>
    <t>104776XUZ0AD</t>
  </si>
  <si>
    <t>(COVID-19) Blood Collection Tube, Fluoride 10mg, Oxalate 8mg, 4 mL, 100 Tubes</t>
  </si>
  <si>
    <t>104778XUZ0AD</t>
  </si>
  <si>
    <t>(COVID-19) Blood Collection Tube, K2-EDTA, 4 mL, Plastic, Lavender Top, 100 Tubes</t>
  </si>
  <si>
    <t>104781XUZ09C</t>
  </si>
  <si>
    <t>(COVID-19) Blood Collection Tube, K2-EDTA, 6 mL, Plastic, Lavender Top, 100 Each</t>
  </si>
  <si>
    <t>104779XUZ0AF</t>
  </si>
  <si>
    <t>(COVID-19) Blood Collection Tube, K3-EDTA, 10 mL, Plastic, Lavender Top, 1000 Tubes</t>
  </si>
  <si>
    <t>104780XUZ0DX</t>
  </si>
  <si>
    <t>(COVID-19) Blood Collection Tube, K3-EDTA, 6 mL, Plastic, Lavender Top, 50 Tubes</t>
  </si>
  <si>
    <t>104775XUZ0AD</t>
  </si>
  <si>
    <t>(COVID-19) Blood Collection Tube, Lithium Heparin, 4 mL, 100 Tubes</t>
  </si>
  <si>
    <t>104595XUZ05H</t>
  </si>
  <si>
    <t>(COVID-19) Cotton Wool, Roll, 500 gm, Hydrophyllic, Sterile, 1 Roll</t>
  </si>
  <si>
    <t>104769XUZ09C</t>
  </si>
  <si>
    <t>(COVID-19) Needle, Hypodermic, Luer, 18G x 1.5 in, Sterile, 100 Each</t>
  </si>
  <si>
    <t>104770XUZ09C</t>
  </si>
  <si>
    <t>(COVID-19) Needle, Hypodermic, Luer, 19G x 1.5 in, Sterile, 100 Each</t>
  </si>
  <si>
    <t>104771XUZ09C</t>
  </si>
  <si>
    <t>(COVID-19) Needle, Hypodermic, Luer, 21G x 1.5 in, Sterile, 100 Each</t>
  </si>
  <si>
    <t>104772XUZ09C</t>
  </si>
  <si>
    <t>(COVID-19) Needle, Hypodermic, Luer, 22G x 1.25 in, Sterile, 100 Each</t>
  </si>
  <si>
    <t>104773XUZ09C</t>
  </si>
  <si>
    <t>(COVID-19) Needle, Hypodermic, Luer, 23G x 1.25 in, Sterile, 100 Each</t>
  </si>
  <si>
    <t>104609XUZ05A</t>
  </si>
  <si>
    <t>(COVID-19) Needle, Multi-Sample, Blood Collection, 21G, 1.25 in, Luer, Attached Tube Holder, 100 Needle</t>
  </si>
  <si>
    <t>104609XUZ0HA</t>
  </si>
  <si>
    <t>(COVID-19) Needle, Multi-Sample, Blood Collection, 21G, 1.25 in, Luer, Attached Tube Holder, 480 Each</t>
  </si>
  <si>
    <t>104610XUZ0EQ</t>
  </si>
  <si>
    <t>(COVID-19) Needle, Multi-Sample, Blood Collection, 21G, 1.5 in, Attached Tube Holder, 300 Each</t>
  </si>
  <si>
    <t>104610XUZ0KL</t>
  </si>
  <si>
    <t>(COVID-19) Needle, Multi-Sample, Blood Collection, 21G, 1.5 in, Attached Tube Holder, 360 Each</t>
  </si>
  <si>
    <t>104603XUZ01S</t>
  </si>
  <si>
    <t>(COVID-19) Sealing Film, 100 mm x 75 m, 1 Each</t>
  </si>
  <si>
    <t>104762XUZ09C</t>
  </si>
  <si>
    <t>(COVID-19) Specimen Bag, Biohazard, 15 x 23 cm, 100 Each</t>
  </si>
  <si>
    <t>104766XUZ09C</t>
  </si>
  <si>
    <t>(COVID-19) Specimen Container, Sputum, 40 mL, Plastic, w/ Lid, 100 Each</t>
  </si>
  <si>
    <t>104767XUZ01S</t>
  </si>
  <si>
    <t>(COVID-19) Specimen Transport System, Infectious Substance Triple Packaging, Air-Tight Secondary Container, 1 Each</t>
  </si>
  <si>
    <t>104768XUZ09C</t>
  </si>
  <si>
    <t>(COVID-19) Transport Swab, Sterile, With Transport Media, 100 Each</t>
  </si>
  <si>
    <t>104768XUZ0G4</t>
  </si>
  <si>
    <t>(COVID-19) Transport Swab, Sterile, With Transport Media, 125 Each</t>
  </si>
  <si>
    <t>104768XUZ0AZ</t>
  </si>
  <si>
    <t>(COVID-19) Transport Swab, Sterile, With Transport Media, 500 Each</t>
  </si>
  <si>
    <t>104583XUZ09C</t>
  </si>
  <si>
    <t>104584XUZ09C</t>
  </si>
  <si>
    <t>104587XUZ0DS</t>
  </si>
  <si>
    <t>(COVID-19) Battery, Rechargeable, Size: AAA, 2 Each</t>
  </si>
  <si>
    <t>104589XUZ01S</t>
  </si>
  <si>
    <t>(COVID-19) Battery, Standard, 12 V, 200ah, 1 Each</t>
  </si>
  <si>
    <t>104588XUZ0BL</t>
  </si>
  <si>
    <t>(COVID-19) Battery, Standard, Size: AA, 24 Each</t>
  </si>
  <si>
    <t>104720XUZ0BS</t>
  </si>
  <si>
    <t>(COVID-19) Colorimetric CO2 Detector, Adult, 25 cc Volume, 22 mm Connection, 6 Each</t>
  </si>
  <si>
    <t>104721XUZ0BS</t>
  </si>
  <si>
    <t>(COVID-19) Colorimetric CO2 Detector, Pediatric, 3 cc, Volume, 18 mm Connection, 6 Each</t>
  </si>
  <si>
    <t>104711XUZ01S</t>
  </si>
  <si>
    <t>(COVID-19) Examination Bed, With 3 Sections, 1680 x 600 x 800 mm, Adjustable Back/Leg, Stainless Steel, 1 Each</t>
  </si>
  <si>
    <t>104723XUZ09C</t>
  </si>
  <si>
    <t>(COVID-19) Gauze, 10 x 10 cm, 8-Ply, Sterile, 100 Each</t>
  </si>
  <si>
    <t>104598XUZ0FX</t>
  </si>
  <si>
    <t>(COVID-19) Gauze, Absorbent, Non-Adherent, 40 x 170 mm, 1000 Pieces</t>
  </si>
  <si>
    <t>104596XUZ0AC</t>
  </si>
  <si>
    <t>(COVID-19) Gauze, Non-Sterile, 12 Ply, 4 x 4 in, 200 Each</t>
  </si>
  <si>
    <t>104597XUZ0GS</t>
  </si>
  <si>
    <t>(COVID-19) Gauze, Sterile, 12 Ply, 4 x 4 in (10 x 10 cm), 100 Pieces</t>
  </si>
  <si>
    <t>104600XUZ01S</t>
  </si>
  <si>
    <t>(COVID-19) Generator, Diesel, 100 kVA, Three-Phase, Prime Rated for Continuous Operation, 1 Each</t>
  </si>
  <si>
    <t>104602XUZ01S</t>
  </si>
  <si>
    <t>(COVID-19) Generator, Diesel, 250 kVA, Three-Phase, Prime Rated for Continuous Operation, 1 Each</t>
  </si>
  <si>
    <t>104601XUZ01S</t>
  </si>
  <si>
    <t>(COVID-19) Generator, Diesel, 5 kVA, Single-Phase, Prime Rated for Continuous Operation, Silent, 1 Each</t>
  </si>
  <si>
    <t>104599XUZ01S</t>
  </si>
  <si>
    <t>(COVID-19) Generator, Gasoline, Portable, 2000 W, 2.3 L Tank, Auto Shut-Off, 1 Each</t>
  </si>
  <si>
    <t>104712XUZ01S</t>
  </si>
  <si>
    <t>(COVID-19) ICU Bed, Powered, Side Rails, Wheels w/ Brake, Motorized Adjustable Sections, 1 Each</t>
  </si>
  <si>
    <t>104761XUZ01S</t>
  </si>
  <si>
    <t>(COVID-19) Infrared Thermometer, Handheld, Range 30-50 C, 0.5 C Accuracy, 1 Each</t>
  </si>
  <si>
    <t>104726XUZ0DM</t>
  </si>
  <si>
    <t>(COVID-19) Infusion Set w/ 21G x 1.5 in Needle, Air Inlet, 500 Pieces</t>
  </si>
  <si>
    <t>104724XUZ09C</t>
  </si>
  <si>
    <t>(COVID-19) Infusion Set, Winged w/ 21G x 0.75 in Needle, 12 in Tubing, Ultra Thin Wall, 100 Each</t>
  </si>
  <si>
    <t>104725XUZ01S</t>
  </si>
  <si>
    <t>(COVID-19) Infusion Set, Winged w/ 23 G Needle, Epicranial, 1 Each</t>
  </si>
  <si>
    <t>104727XUZ01S</t>
  </si>
  <si>
    <t>(COVID-19) Intravenous Infusion Pump, 0.1 to 999 mL/hr, 2-10 psig, Occlusion Alarm, Battery Backup, 1 Each</t>
  </si>
  <si>
    <t>104718XUZ0B7</t>
  </si>
  <si>
    <t>(COVID-19) Intravenous Infusion Set, Y Injection Site, Vented Spike, 2 m Tubing, Luer, 15 Drop/mL, 50 Each</t>
  </si>
  <si>
    <t>104713XUZ0B7</t>
  </si>
  <si>
    <t>(COVID-19) IV Catheter w/ Wings, Injection Port, 16G x 1.7 in, Sterile, Disposable, 50 Each</t>
  </si>
  <si>
    <t>104714XUZ0B7</t>
  </si>
  <si>
    <t>(COVID-19) IV Catheter w/ Wings, Injection Port, 18G x 1.3 in, Sterile, Disposable, 50 Each</t>
  </si>
  <si>
    <t>104715XUZ0B7</t>
  </si>
  <si>
    <t>(COVID-19) IV Catheter w/ Wings, Injection Port, 20G x 1.1 in, Sterile, Disposable, 50 Each</t>
  </si>
  <si>
    <t>104716XUZ0B7</t>
  </si>
  <si>
    <t>(COVID-19) IV Catheter w/ Wings, Injection Port, 22G x 0.9 in, Sterile, Disposable, 50 Each</t>
  </si>
  <si>
    <t>104717XUZ0B7</t>
  </si>
  <si>
    <t>(COVID-19) IV Catheter w/ Wings, Injection Port, 24G x 0.75 in, Sterile, Disposable, 50 Each</t>
  </si>
  <si>
    <t>104719XUZ09C</t>
  </si>
  <si>
    <t>(COVID-19) IV Pinch Clamp, Plastic, Fits Tubing up to 0.5 in OD, 100 Each</t>
  </si>
  <si>
    <t>104722XUZ01S</t>
  </si>
  <si>
    <t>(COVID-19) IV Stand, w/ Castors, Adjustable Height, Double Hook, 1 Each</t>
  </si>
  <si>
    <t>104667XUZ01S</t>
  </si>
  <si>
    <t>(COVID-19) Medical Tent, Quick Deploy, Heavy Duty PE, Walls and Tie-Downs Included, 10 x 10 ft, 1 Each</t>
  </si>
  <si>
    <t>104666XUZ01S</t>
  </si>
  <si>
    <t>(COVID-19) Medical Tent, Quick Deploy, Heavy Duty PE, Walls and Tie-Downs Included, 20 x 10 ft, 1 Each</t>
  </si>
  <si>
    <t>104665XUZ01S</t>
  </si>
  <si>
    <t>(COVID-19) Portable Patient Transport Unit, Polypropylene, White, 7 Straps, 1000 lb Max, 1 Each</t>
  </si>
  <si>
    <t>104739XUZ01S</t>
  </si>
  <si>
    <t>(COVID-19) Scale, Electronic, Infant/Child, 20 kg Capacity, Infant Tray, Battery-Powered, 1 Each</t>
  </si>
  <si>
    <t>104732XUZ01S</t>
  </si>
  <si>
    <t>(COVID-19) Stethoscope, Dual Head, Adult, 1 Each</t>
  </si>
  <si>
    <t>104730XUZ01S</t>
  </si>
  <si>
    <t>(COVID-19) Stethoscope, Mono, w/ Chest Piece, Adult, 1 Each</t>
  </si>
  <si>
    <t>104731XUZ01S</t>
  </si>
  <si>
    <t>(COVID-19) Stethoscope, Mono, w/ Chest Piece, Pediatric, 1 Each</t>
  </si>
  <si>
    <t>104728XUZ01S</t>
  </si>
  <si>
    <t>(COVID-19) Suction Tube, Yankauer, w/ Removable Tip, Tubing Connection, Stainless Steel, 1 Each</t>
  </si>
  <si>
    <t>104733XUZ01S</t>
  </si>
  <si>
    <t>(COVID-19) Syringe, Electronic, Single Channel, Programmable, Min. 1.5 uL/hr, Max 8000mL/hr, 1 Each</t>
  </si>
  <si>
    <t>104736XUZ09C</t>
  </si>
  <si>
    <t>(COVID-19) Syringe, Hypodermic, 21G Needle, Luer Lock, Sterile, Disposable, 10 mL, 100 Each</t>
  </si>
  <si>
    <t>104735XUZ09C</t>
  </si>
  <si>
    <t>(COVID-19) Syringe, Hypodermic, 21G Needle, Luer Lock, Sterile, Disposable, 20 mL, 100 Each</t>
  </si>
  <si>
    <t>104738XUZ09C</t>
  </si>
  <si>
    <t>(COVID-19) Syringe, Hypodermic, 21G Needle, Luer Lock, Sterile, Disposable, 3 mL, 100 Each</t>
  </si>
  <si>
    <t>104737XUZ09C</t>
  </si>
  <si>
    <t>(COVID-19) Syringe, Hypodermic, 21G Needle, Luer Lock, Sterile, Disposable, 5 mL, 100 Each</t>
  </si>
  <si>
    <t>104734XUZ09C</t>
  </si>
  <si>
    <t>(COVID-19) Syringe, Hypodermic, 21G Needle, Luer Lock, Sterile, Disposable, 50 mL, 100 Each</t>
  </si>
  <si>
    <t>104760XUZ01S</t>
  </si>
  <si>
    <t>(COVID-19) Thermal Scan Camera, LCD Screen, -20 to 250 C Range, 2 C Accuracy, 1 Each</t>
  </si>
  <si>
    <t>104729XUZ05P</t>
  </si>
  <si>
    <t>(COVID-19) Tongue Depressor Set, Stainless Steel, Andrews Type, 3 Sizes, 1 Set</t>
  </si>
  <si>
    <t>104606XUZ09C</t>
  </si>
  <si>
    <t>(COVID-19) Tongue Depressor, Wood, 150 x 18 mm, 100 Each</t>
  </si>
  <si>
    <t>104607XUZ0GS</t>
  </si>
  <si>
    <t>(COVID-19) Tourniquet, Latex-Free, Pre-Cut Bands, Disposable, 100 Pieces</t>
  </si>
  <si>
    <t>104607XUZ0HU</t>
  </si>
  <si>
    <t>(COVID-19) Tourniquet, Latex-Free, Pre-Cut Bands, Disposable, 25 Each</t>
  </si>
  <si>
    <t>104608XUZ0DF</t>
  </si>
  <si>
    <t>(COVID-19) Tourniquet, Latex-Free, Quick Release Buckle, 50 Pieces</t>
  </si>
  <si>
    <t>104664XUZ01S</t>
  </si>
  <si>
    <t>(COVID-19) Vital Sign Monitor, Pulse/Blood Pressure/SpO2, Ped/Adult/Obese BP Cuffs, Battery, 220-240V, 1 Each</t>
  </si>
  <si>
    <t>Laboratory Consumables</t>
  </si>
  <si>
    <t>104591XUZ0B6</t>
  </si>
  <si>
    <t>(COVID-19) Bench Cover/Underpad, Absorbent, Plastic Backing, 17 x 24 in, 250 Each</t>
  </si>
  <si>
    <t>104592XUZ0I5</t>
  </si>
  <si>
    <t>(COVID-19) Bench Cover/Underpad, Absorbent, Plastic Backing, 20 in x 300 ft, 2 Rolls</t>
  </si>
  <si>
    <t>104593XUZ0B7</t>
  </si>
  <si>
    <t>(COVID-19) Bench Cover/Underpad, Absorbent, Plastic Backing, 46 x 57 cm, 50 Each</t>
  </si>
  <si>
    <t>104590XUZ0B6</t>
  </si>
  <si>
    <t>(COVID-19) Bench Cover/Underpad, Absorbent, Polyethylene Backing, 20 x 24 in, 250 Each</t>
  </si>
  <si>
    <t>104749XUZ09C</t>
  </si>
  <si>
    <t>(COVID-19) Microplate, PCR, 96-Well, Clear, Flat-Bottom, Sterile w/ Lid, 100 Each</t>
  </si>
  <si>
    <t>104749XUZ0B7</t>
  </si>
  <si>
    <t>(COVID-19) Microplate, PCR, 96-Well, Clear, Flat-Bottom, Sterile w/ Lid, 50 Each</t>
  </si>
  <si>
    <t>104752XUZ0HU</t>
  </si>
  <si>
    <t>(COVID-19) Microplate, PCR, 96-Well, Clear, Low Profile, Unskirted, Max 200 uL/Well, 25 Each</t>
  </si>
  <si>
    <t>104751XUZ09C</t>
  </si>
  <si>
    <t>(COVID-19) Microplate, PCR, 96-Well, Clear, Round-Bottom, Non-Sterile, 250 uL, 100 Each</t>
  </si>
  <si>
    <t>104750XUZ09C</t>
  </si>
  <si>
    <t>(COVID-19) Microplate, PCR, 96-Well, Clear, Round-Bottom, Non-Sterile, 360 uL, 100 Each</t>
  </si>
  <si>
    <t>104756XUZ0AZ</t>
  </si>
  <si>
    <t>(COVID-19) Pasteur Transfer Pipet, 3.1 to 3.2 mL Draw, 5.8 mL Capacity, Sterile, Individually Wrapped, 500 Each</t>
  </si>
  <si>
    <t>104757XUZ0DM</t>
  </si>
  <si>
    <t>(COVID-19) Pasteur Transfer Pipet, Plastic, Non-Sterile, 3 mL, 500 Pieces</t>
  </si>
  <si>
    <t>104744XUZ0B5</t>
  </si>
  <si>
    <t>(COVID-19) PCR Tube Rack, 96-Well, 0.2 mL Tubes, Assorted Colors, Snap Lid, 5 Each</t>
  </si>
  <si>
    <t>104755XUZ0AM</t>
  </si>
  <si>
    <t>(COVID-19) Pipette Tips, 0.5-20 uL, Finntip, Filter, Clear, Sterile, 10 Racks of 96 Tips</t>
  </si>
  <si>
    <t>104753XUZ0AM</t>
  </si>
  <si>
    <t>(COVID-19) Pipette Tips, 20-200 uL, Aerosol Barrier, Sterile, Graduated, Hinged-Rack, 10 Racks of 96 Tips</t>
  </si>
  <si>
    <t>104754XUZ0AM</t>
  </si>
  <si>
    <t>(COVID-19) Pipette Tips, Aerosol Barrier, Sterile, 100-1000 uL, 10 Racks of 96 Tips</t>
  </si>
  <si>
    <t>104759XUZ01S</t>
  </si>
  <si>
    <t>(COVID-19) Pipette, 8 Channel, Manual, Adjustable Volume, 30-300 uL, 1 Each</t>
  </si>
  <si>
    <t>104758XUZ01S</t>
  </si>
  <si>
    <t>(COVID-19) Pipette, Single Channel, Manual, Adjustable Volume, 5-50 uL, 1 Each</t>
  </si>
  <si>
    <t>104746XUZ0FB</t>
  </si>
  <si>
    <t>(COVID-19) Vial, Cryogenic 1.8 mL, External Thread, Screw Cap, Round Bottom, Self-Standing, Sterile, 450 Each</t>
  </si>
  <si>
    <t>104747XUZ09C</t>
  </si>
  <si>
    <t>(COVID-19) Vial, Cryogenic 2.0 mL, Screw Cap, Conical, External Thread, Self-Standing, Sterile, 100 Each</t>
  </si>
  <si>
    <t>104745XUZ0AB</t>
  </si>
  <si>
    <t>(COVID-19) Vial, Cryogenic 2.0 mL, Self Standing, External Thread w/ Cap, Plastic, Sterile, Graduated, 1000 Each</t>
  </si>
  <si>
    <t>104745XUZ0AZ</t>
  </si>
  <si>
    <t>(COVID-19) Vial, Cryogenic 2.0 mL, Self Standing, External Thread w/ Cap, Plastic, Sterile, Graduated, 500 Each</t>
  </si>
  <si>
    <t>104748XUZ0AZ</t>
  </si>
  <si>
    <t>(COVID-19) Vial, Cryogenic 5 mL, External Thread, Sterile, DNase/RNase Free, Free Standing, Round Bottom, 500 Each</t>
  </si>
  <si>
    <t>Personal Protective Equipment (PPE)</t>
  </si>
  <si>
    <t>104611XUZ0HM</t>
  </si>
  <si>
    <t>(COVID-19) Anti-Fog Spray for Glasses, 103 mL</t>
  </si>
  <si>
    <t>104611XUZ0AR</t>
  </si>
  <si>
    <t>(COVID-19) Anti-Fog Spray for Glasses, 16 oz</t>
  </si>
  <si>
    <t>104615XUZ01S</t>
  </si>
  <si>
    <t>104614XUZ01S</t>
  </si>
  <si>
    <t>104612XUZ01S</t>
  </si>
  <si>
    <t>104613XUZ0B1</t>
  </si>
  <si>
    <t>104621XUZ0B4</t>
  </si>
  <si>
    <t>(COVID-19) Barrier Gown, Disposable, Blue, Elastic Cuffs, Neck and Waist Ties, Universal Fit, 15 Each</t>
  </si>
  <si>
    <t>104659XUZ0EQ</t>
  </si>
  <si>
    <t>(COVID-19) Boot Cover, High, 33 cm, Universal, White, SMS, 300 Each</t>
  </si>
  <si>
    <t>104647XUZ0HN</t>
  </si>
  <si>
    <t>(COVID-19) Boots, PVC, Size 42, Anti-Slip Profile, Knee-High, Black, 1 Pair</t>
  </si>
  <si>
    <t>104648XUZ0HN</t>
  </si>
  <si>
    <t>(COVID-19) Boots, PVC, Size 43, Anti-Slip Profile, Knee-High, Black, 1 Pair</t>
  </si>
  <si>
    <t>104649XUZ0HN</t>
  </si>
  <si>
    <t>(COVID-19) Boots, PVC, Size 44, Anti-Slip Profile, Knee-High, Black, 1 Pair</t>
  </si>
  <si>
    <t>104650XUZ09C</t>
  </si>
  <si>
    <t>(COVID-19) Bouffant Cap, Latex-Free, White, 100 Each</t>
  </si>
  <si>
    <t>104652XUZ0HU</t>
  </si>
  <si>
    <t>(COVID-19) Coverall, White Tyvek, Extra Large, w/ Elastic Wrists/Ankles/Hood, Hidden Zipper, Disposable, 25 Each</t>
  </si>
  <si>
    <t>104653XUZ0HU</t>
  </si>
  <si>
    <t>(COVID-19) Coverall, White Tyvek, Large, w/ Elastic Wrists/Ankles/Hood, Hidden Zipper, Disposable, 25 Each</t>
  </si>
  <si>
    <t>104654XUZ0HU</t>
  </si>
  <si>
    <t>(COVID-19) Coverall, White Tyvek, Medium, w/ Elastic Wrists/Ankles/Hood, Hidden Zipper, Disposable, 25 Each</t>
  </si>
  <si>
    <t>104605XUZ0EC</t>
  </si>
  <si>
    <t>(COVID-19) Cuff Tape, White, 20 x 3 in, 400 Each</t>
  </si>
  <si>
    <t>104616XUZ0L9</t>
  </si>
  <si>
    <t>(COVID-19) Eyewash Solution, Sterile, Isotonic, Nozzle Applicator, 8 oz</t>
  </si>
  <si>
    <t>104617XUZ0HN</t>
  </si>
  <si>
    <t>104655XUZ01S</t>
  </si>
  <si>
    <t>(COVID-19) Protective Goggles, Clear Lens, Indirect Vent, Anti-Fog Coating, Adjustable Strap, 1 Each</t>
  </si>
  <si>
    <t>104657XUZ01S</t>
  </si>
  <si>
    <t>(COVID-19) Protective Hood, Tyvek, Disposable, Universal Size, 1 Each</t>
  </si>
  <si>
    <t>104661XUZ0HU</t>
  </si>
  <si>
    <t>(COVID-19) Protective Suit, Tyvek, Extra Large, Front Zipper, Open Wrist/Ankle, 25 Each</t>
  </si>
  <si>
    <t>104662XUZ0HU</t>
  </si>
  <si>
    <t>(COVID-19) Protective Suit, Tyvek, Large, Front Zipper, Open Wrist/Ankle, 25 Each</t>
  </si>
  <si>
    <t>104663XUZ0HU</t>
  </si>
  <si>
    <t>(COVID-19) Protective Suit, Tyvek, Medium, Front Zipper, Open Wrist/Ankle, 25 Each</t>
  </si>
  <si>
    <t>104658XUZ0EQ</t>
  </si>
  <si>
    <t>(COVID-19) Shoe Cover, Latex-Free, Blue, Disposable, Universal Size, 300 Each</t>
  </si>
  <si>
    <t>104660XUZ01S</t>
  </si>
  <si>
    <t>(COVID-19) Sleeve Cover, Tyvek, Universal Fit, Elastic Shoulder/Wrist, 1 Each</t>
  </si>
  <si>
    <t>104651XUZ09C</t>
  </si>
  <si>
    <t>(COVID-19) Surgical Cap, Protective, Blue, Universal Size, 100 Each</t>
  </si>
  <si>
    <t>104620XUZ0AO</t>
  </si>
  <si>
    <t>(COVID-19) Surgical Gown, Extra Large, Sterile, 30 Each</t>
  </si>
  <si>
    <t>104620XUZ0B7</t>
  </si>
  <si>
    <t>(COVID-19) Surgical Gown, Extra Large, Sterile, 50 Each</t>
  </si>
  <si>
    <t>104619XUZ0AO</t>
  </si>
  <si>
    <t>(COVID-19) Surgical Gown, Large, Sterile, 30 Each</t>
  </si>
  <si>
    <t>104618XUZ0AO</t>
  </si>
  <si>
    <t>(COVID-19) Surgical Gown, Medium, Sterile, 30 Each</t>
  </si>
  <si>
    <t>104656XUZ0GS</t>
  </si>
  <si>
    <t>(COVID-19) Surgical Hood, White, Universal Fit, Disposable, 100 Pieces</t>
  </si>
  <si>
    <t>104624XUZ01S</t>
  </si>
  <si>
    <t>(COVID-19) Surgical Scrub Pants, Unisex, Large, Blue, Polyester/Cotton, EN 13795, 1 Each</t>
  </si>
  <si>
    <t>104625XUZ01S</t>
  </si>
  <si>
    <t>(COVID-19) Surgical Scrub Pants, Woven, EN 13795, 1 Each</t>
  </si>
  <si>
    <t>104622XUZ01S</t>
  </si>
  <si>
    <t>(COVID-19) Surgical Scrub Top, Unisex, Large, Blue, Polyester/Cotton, EN 13795, 1 Each</t>
  </si>
  <si>
    <t>104623XUZ01S</t>
  </si>
  <si>
    <t>(COVID-19) Surgical Scrub Top, Woven, EN 13795, 1 Each</t>
  </si>
  <si>
    <t>Pharmaceutical Treatment</t>
  </si>
  <si>
    <t>104526FMA00C</t>
  </si>
  <si>
    <t>(COVID-19) Adenosine, 3 mg/mL (2 mL) Ampoule, 10 Ampoules</t>
  </si>
  <si>
    <t>104527FMA00C</t>
  </si>
  <si>
    <t>(COVID-19) Amiodarone Hydrochloride 50 mg/mL (3 mL) Ampoule, 10 Ampoules</t>
  </si>
  <si>
    <t>104530AAA08A</t>
  </si>
  <si>
    <t>(COVID-19) Amoxicillin 250 mg Tablet, 1000 Tablets</t>
  </si>
  <si>
    <t>104531ACA01G</t>
  </si>
  <si>
    <t>(COVID-19) Amoxicillin 500 mg Capsule, 1000 Capsules</t>
  </si>
  <si>
    <t>104528DGJ0FT</t>
  </si>
  <si>
    <t>(COVID-19) Amoxicillin/Clavulanic Acid 125/31.25 mg/5 mL Powder for Suspension, 10 x 100 mL Bottles</t>
  </si>
  <si>
    <t>104529AAA0C1</t>
  </si>
  <si>
    <t>(COVID-19) Amoxicillin/Clavulanic Acid 500/125 mg Tablet, 5 x 10 Blister Pack Tablets</t>
  </si>
  <si>
    <t>104532FPB09J</t>
  </si>
  <si>
    <t>(COVID-19) Ampicillin 1 gm Powder Vial, 50 Vials</t>
  </si>
  <si>
    <t>104533FPA09J</t>
  </si>
  <si>
    <t>(COVID-19) Ampicillin 500 mg Vial, 50 Vials</t>
  </si>
  <si>
    <t>104537FMA09P</t>
  </si>
  <si>
    <t>(COVID-19) Atropine 1 mg/mL (1 mL) Ampoule, 100 Ampoules</t>
  </si>
  <si>
    <t>104538DGJ03Z</t>
  </si>
  <si>
    <t>104539AAA0C4</t>
  </si>
  <si>
    <t>(COVID-19) Azithromycin 250 mg Tablet, 6 Blister Pack Tablets</t>
  </si>
  <si>
    <t>104540AAA0CK</t>
  </si>
  <si>
    <t>(COVID-19) Azithromycin 500 mg Tablet, 3 Blister Pack Tablets</t>
  </si>
  <si>
    <t>104534MSA0LA</t>
  </si>
  <si>
    <t>(COVID-19) Bacitracin 400 IU/Neomycin 3.5 mg/Polymyxin B 5000 IU/gm Topical Ointment, 28 gm</t>
  </si>
  <si>
    <t>104543FPB09K</t>
  </si>
  <si>
    <t>(COVID-19) Cefepime 1 gm Powder Vial, 10 Vials</t>
  </si>
  <si>
    <t>104544FPB09K</t>
  </si>
  <si>
    <t>(COVID-19) Cefoperazone/Sulbactam 1000/500 mg Powder Vial, 10 Vials</t>
  </si>
  <si>
    <t>104546FPB09K</t>
  </si>
  <si>
    <t>(COVID-19) Ceftriaxone 1 gm Powder Vial, 10 Vials</t>
  </si>
  <si>
    <t>104545FPB09K</t>
  </si>
  <si>
    <t>(COVID-19) Ceftriaxone 250 mg Powder Vial, 10 Vials</t>
  </si>
  <si>
    <t>104549FQE04Y</t>
  </si>
  <si>
    <t>(COVID-19) Dextrose 5% Infusion Bag, 1000 mL</t>
  </si>
  <si>
    <t>104549FQE04W</t>
  </si>
  <si>
    <t>(COVID-19) Dextrose 5% Infusion Bag, 500 mL</t>
  </si>
  <si>
    <t>104550FMA09P</t>
  </si>
  <si>
    <t>(COVID-19) Epinephrine 1 mg/mL (1 mL) Ampoule, 100 Ampoules</t>
  </si>
  <si>
    <t>104551FMA09P</t>
  </si>
  <si>
    <t>(COVID-19) Gentamicin 40 mg/mL (2 mL) Ampoule, 100 Ampoules</t>
  </si>
  <si>
    <t>104555DGK04K</t>
  </si>
  <si>
    <t>104553ABC08A</t>
  </si>
  <si>
    <t>(COVID-19) Ibuprofen 200 mg Film-Coated Tablet, 1000 Tablets</t>
  </si>
  <si>
    <t>104554ABC08A</t>
  </si>
  <si>
    <t>(COVID-19) Ibuprofen 400 mg Film-Coated Tablet, 1000 Tablets</t>
  </si>
  <si>
    <t>104557FPA09L</t>
  </si>
  <si>
    <t>(COVID-19) Lidocaine 2% (20 mL) Vial, 20 Vials</t>
  </si>
  <si>
    <t>104556FPA0CH</t>
  </si>
  <si>
    <t>(COVID-19) Lidocaine 2% (30 mL) Vial, 25 Vials</t>
  </si>
  <si>
    <t>104558MGA04F</t>
  </si>
  <si>
    <t>(COVID-19) Lidocaine 4% Topical Solution, 50 mL</t>
  </si>
  <si>
    <t>104559FPA09K</t>
  </si>
  <si>
    <t>(COVID-19) Magnesium Sulfate 500 mg/mL (10 mL) Vial, 10 Vials</t>
  </si>
  <si>
    <t>104562DEK0IY</t>
  </si>
  <si>
    <t>(COVID-19) Oral Rehydration Salts 10.25 gm/500 mL Dispersible Powder, 20 Sachets</t>
  </si>
  <si>
    <t>104560AAA06H</t>
  </si>
  <si>
    <t>(COVID-19) Oral Rehydration Salts 20.5 gm/L + Zinc Sulfate 20 mg Tablet, 2 Sachets + 10 Tablets</t>
  </si>
  <si>
    <t>104561DEK09O</t>
  </si>
  <si>
    <t>(COVID-19) Oral Rehydration Salts 20.5 gm/L Dispersible Powder, 100 Sachets</t>
  </si>
  <si>
    <t>104564FQE04K</t>
  </si>
  <si>
    <t>(COVID-19) Paracetamol 10 mg/mL Infusion Bag, 100 mL</t>
  </si>
  <si>
    <t>104564FPA04F</t>
  </si>
  <si>
    <t>(COVID-19) Paracetamol 10 mg/mL Vial, 50 mL</t>
  </si>
  <si>
    <t>104565DGK04K</t>
  </si>
  <si>
    <t>104566AAA08A</t>
  </si>
  <si>
    <t>(COVID-19) Paracetamol 500 mg Tablet, 1000 Tablets</t>
  </si>
  <si>
    <t>104541MGA04Q</t>
  </si>
  <si>
    <t>(COVID-19) Povidone Iodine 10% Topical Solution, 200 mL</t>
  </si>
  <si>
    <t>104542MGA0A7</t>
  </si>
  <si>
    <t>(COVID-19) Povidone Iodine 7.5% Surgical Scrub Topical Solution, 750 mL</t>
  </si>
  <si>
    <t>104547FQE01S</t>
  </si>
  <si>
    <t>(COVID-19) Ringers Lactate 1000 mL Infusion Bag, 1 Each</t>
  </si>
  <si>
    <t>104548FQE01S</t>
  </si>
  <si>
    <t>(COVID-19) Ringers Lactate 500 mL Infusion Bag, 1 Each</t>
  </si>
  <si>
    <t>104786RGE0LB</t>
  </si>
  <si>
    <t>(COVID-19) Salbutamol 0.042% (1.25 mg/3 mL) Solution for Inhalation, 30 x 3 mL Ampoules</t>
  </si>
  <si>
    <t>104785RGE0LB</t>
  </si>
  <si>
    <t>(COVID-19) Salbutamol 0.083% (2.5 mg/3 mL) Solution for Inhalation, 30 x 3 mL Ampoules</t>
  </si>
  <si>
    <t>104567RHP01S</t>
  </si>
  <si>
    <t>(COVID-19) Salbutamol 0.1 mg/Dose (200 Metered Doses) Metered-Dose Inhaler, 1 Each</t>
  </si>
  <si>
    <t>104784RGE04A</t>
  </si>
  <si>
    <t>(COVID-19) Salbutamol 0.5% (2.5 mg/mL) Solution for Inhalation, 20 mL</t>
  </si>
  <si>
    <t>104570FQE04Y</t>
  </si>
  <si>
    <t>(COVID-19) Sodium Chloride 0.9% Infusion Bag, 1000 mL</t>
  </si>
  <si>
    <t>104570FQE04W</t>
  </si>
  <si>
    <t>(COVID-19) Sodium Chloride 0.9% Infusion Bag, 500 mL</t>
  </si>
  <si>
    <t>104571XUZ01S</t>
  </si>
  <si>
    <t>(COVID-19) Spacer, for Metered Dose Inhaler, 1 Each</t>
  </si>
  <si>
    <t>104572FMA0A6</t>
  </si>
  <si>
    <t>(COVID-19) Sterile Water for Injection 10 mL Ampoule, 50 Ampoules</t>
  </si>
  <si>
    <t>104572FPA0CH</t>
  </si>
  <si>
    <t>(COVID-19) Sterile Water for Injection 10 mL Vial, 25 Vials</t>
  </si>
  <si>
    <t>104535AAA08A</t>
  </si>
  <si>
    <t>(COVID-19) Vitamin C (Ascorbic Acid) 100 mg Tablet, 1000 Tablets</t>
  </si>
  <si>
    <t>104536AAA08A</t>
  </si>
  <si>
    <t>(COVID-19) Vitamin C (Ascorbic Acid) 250 mg Tablet, 1000 Tablets</t>
  </si>
  <si>
    <t>104569AAK02I</t>
  </si>
  <si>
    <t>(COVID-19) Zinc Sulfate 20 mg Dispersible Tablet, 10 x 10 Blister Pack Tablets</t>
  </si>
  <si>
    <t>104569AAA07N</t>
  </si>
  <si>
    <t>(COVID-19) Zinc Sulfate 20 mg Tablet, 100 Tablets</t>
  </si>
  <si>
    <t>104681XUZ01S</t>
  </si>
  <si>
    <t>(COVID-19) Bubble Humidifier, High Flow, Non-Heated, Pressure-Relief Valve, Standard O2 Connections, 1 Each</t>
  </si>
  <si>
    <t>104673XUZ0AE</t>
  </si>
  <si>
    <t>(COVID-19) Endotracheal Tube Introducer, Bougie Type, Flexible, Non-Sterile, Single Use, Adult, 10 Each</t>
  </si>
  <si>
    <t>104674XUZ0AE</t>
  </si>
  <si>
    <t>(COVID-19) Endotracheal Tube Introducer, Bougie Type, Flexible, Non-Sterile, Single Use, Pediatric, 10 Each</t>
  </si>
  <si>
    <t>104675XUZ0AE</t>
  </si>
  <si>
    <t>(COVID-19) Endotracheal Tube Introducer, Stylet Type, Semi-Rigid, Non-Sterile, Single Use, Adult, 10 Each</t>
  </si>
  <si>
    <t>104676XUZ0AE</t>
  </si>
  <si>
    <t>(COVID-19) Endotracheal Tube Introducer, Stylet Type, Semi-Rigid, Non-Sterile, Single Use, Pediatric, 10 Each</t>
  </si>
  <si>
    <t>104740XUZ0JZ</t>
  </si>
  <si>
    <t>(COVID-19) Endotracheal Tube, 2.5 mm, Sterile, Disposable, Uncuffed, 10 Pieces</t>
  </si>
  <si>
    <t>104741XUZ0JZ</t>
  </si>
  <si>
    <t>(COVID-19) Endotracheal Tube, 3 mm, Sterile, Disposable, Uncuffed, 10 Pieces</t>
  </si>
  <si>
    <t>104742XUZ0JZ</t>
  </si>
  <si>
    <t>(COVID-19) Endotracheal Tube, 3.5 mm, Sterile, Disposable, Uncuffed, 10 Pieces</t>
  </si>
  <si>
    <t>104677XUZ01S</t>
  </si>
  <si>
    <t>(COVID-19) Endotracheal Tube, Inflatable Cuff, Sterile, Single Use, Curved, Graduated, Bevel Tip, Murphy Eye, 1 Each</t>
  </si>
  <si>
    <t>104678XUZ01S</t>
  </si>
  <si>
    <t>(COVID-19) Endotracheal Tube, Sterile, Single Use, Curved, Graduated, Bevel Tip, Murphy Eye, 1 Each</t>
  </si>
  <si>
    <t>104680XUZ01S</t>
  </si>
  <si>
    <t>(COVID-19) Flow Splitter for Oxygen Concentrator, 5 Outlets and 1 Inlet, Independent Flowmeters, 1 Each</t>
  </si>
  <si>
    <t>104679XUZ01S</t>
  </si>
  <si>
    <t>(COVID-19) Flow Splitter for Oxygen Concentrator, Y Style, 50–350 kPa Input Pressure, 1 Each</t>
  </si>
  <si>
    <t>104668XUZ0B7</t>
  </si>
  <si>
    <t>(COVID-19) Intravenous Catheter, Sterile, Retractable, 16G, 1.7 x 45 mm, Winged, Grey, 50 Each</t>
  </si>
  <si>
    <t>104669XUZ0B7</t>
  </si>
  <si>
    <t>(COVID-19) Intravenous Catheter, Sterile, Retractable, 18G, 1.2 x 45 mm, Winged, Green, 50 Each</t>
  </si>
  <si>
    <t>104670XUZ0B7</t>
  </si>
  <si>
    <t>(COVID-19) Intravenous Catheter, Sterile, Retractable, 20G, 1.0 x 32 mm, Winged, Pink, 50 Each</t>
  </si>
  <si>
    <t>104671XUZ0B7</t>
  </si>
  <si>
    <t>(COVID-19) Intravenous Catheter, Sterile, Retractable, 22G, 0.8 x 25 mm, Winged, Blue, 50 Each</t>
  </si>
  <si>
    <t>104672XUZ0B7</t>
  </si>
  <si>
    <t>(COVID-19) Intravenous Catheter, Sterile, Retractable, 24G, 0.8 x 19 mm, Winged, Yellow, 50 Each</t>
  </si>
  <si>
    <t>104685XUZ01S</t>
  </si>
  <si>
    <t>(COVID-19) Laryngoscope Blade, Non-Sterile, MacIntosh, Curved, Size 0, 1 Each</t>
  </si>
  <si>
    <t>104686XUZ01S</t>
  </si>
  <si>
    <t>(COVID-19) Laryngoscope Blade, Non-Sterile, MacIntosh, Curved, Size 2, 1 Each</t>
  </si>
  <si>
    <t>104687XUZ01S</t>
  </si>
  <si>
    <t>(COVID-19) Laryngoscope Blade, Non-Sterile, MacIntosh, Curved, Size 4, 1 Each</t>
  </si>
  <si>
    <t>104682XUZ01S</t>
  </si>
  <si>
    <t>(COVID-19) Laryngoscope Blade, Non-Sterile, Miller, Straight, Size 0, 1 Each</t>
  </si>
  <si>
    <t>104683XUZ01S</t>
  </si>
  <si>
    <t>(COVID-19) Laryngoscope Blade, Non-Sterile, Miller, Straight, Size 2, 1 Each</t>
  </si>
  <si>
    <t>104684XUZ01S</t>
  </si>
  <si>
    <t>(COVID-19) Laryngoscope Blade, Non-Sterile, Miller, Straight, Size 4, 1 Each</t>
  </si>
  <si>
    <t>104688XUZ01S</t>
  </si>
  <si>
    <t>(COVID-19) Laryngoscope, Adult, 28 mm Handle, Battery Operated, Integrated Light Source, Battery Operated, 1 Each</t>
  </si>
  <si>
    <t>104690XUZ01S</t>
  </si>
  <si>
    <t>(COVID-19) Laryngoscope, Neonatal, 19 mm Handle, Integrated Light Source, Battery Operated, 1 Each</t>
  </si>
  <si>
    <t>104689XUZ01S</t>
  </si>
  <si>
    <t>(COVID-19) Laryngoscope, Video Guided, Battery Operated, Integrated LED and Screen, Adult/Pediatric Blades, 1 Each</t>
  </si>
  <si>
    <t>104691XUZ01S</t>
  </si>
  <si>
    <t>(COVID-19) Nasopharyngeal Airway, 20 FR, Sterile, Single-Use, Rounded Tip, Flared, Attached Lubricant, 1 Each</t>
  </si>
  <si>
    <t>104692XUZ01S</t>
  </si>
  <si>
    <t>(COVID-19) Nasopharyngeal Airway, 24 FR, Sterile, Single-Use, Rounded Tip, Flared, Attached Lube, 1 Each</t>
  </si>
  <si>
    <t>104693XUZ01S</t>
  </si>
  <si>
    <t>(COVID-19) Nasopharyngeal Airway, 28 FR, Sterile, Single-Use, Rounded Tip, Flared,  Attached Lube, 1 Each</t>
  </si>
  <si>
    <t>104694XUZ01S</t>
  </si>
  <si>
    <t>(COVID-19) Nasopharyngeal Airway, 32 FR, Sterile, Single-Use, Rounded Tip, Flared, Attached Lube, 1 Each</t>
  </si>
  <si>
    <t>104695XUZ01S</t>
  </si>
  <si>
    <t>(COVID-19) Nasopharyngeal Airway, 36 FR, Sterile, Single-Use, Rounded Tip, Flared, Attached Lube, 1 Each</t>
  </si>
  <si>
    <t>104697XUZ0AE</t>
  </si>
  <si>
    <t>(COVID-19) Oropharyngeal Airway, Guedel, Sterile, Single Use, Size 0, 10 Each</t>
  </si>
  <si>
    <t>104696XUZ0AE</t>
  </si>
  <si>
    <t>(COVID-19) Oropharyngeal Airway, Guedel, Sterile, Single Use, Size 00, 10 Each</t>
  </si>
  <si>
    <t>104698XUZ0AE</t>
  </si>
  <si>
    <t>(COVID-19) Oropharyngeal Airway, Guedel, Sterile, Single Use, Size 1, 10 Each</t>
  </si>
  <si>
    <t>104699XUZ0AE</t>
  </si>
  <si>
    <t>(COVID-19) Oropharyngeal Airway, Guedel, Sterile, Single Use, Size 2, 10 Each</t>
  </si>
  <si>
    <t>104700XUZ0AE</t>
  </si>
  <si>
    <t>(COVID-19) Oropharyngeal Airway, Guedel, Sterile, Single Use, Size 3, 10 Each</t>
  </si>
  <si>
    <t>104701XUZ0AE</t>
  </si>
  <si>
    <t>(COVID-19) Oropharyngeal Airway, Guedel, Sterile, Single Use, Size 4, 10 Each</t>
  </si>
  <si>
    <t>104703XUZ01S</t>
  </si>
  <si>
    <t>(COVID-19) Oxygen Analyzer, Measures O2 Purity, Flow Rate, and Patient Outlet Pressure, Portable, 1 Each</t>
  </si>
  <si>
    <t>104702XUZ01S</t>
  </si>
  <si>
    <t>104782XUZ03C</t>
  </si>
  <si>
    <t>(COVID-19) Oxygen, 5 L</t>
  </si>
  <si>
    <t>104704XUZ01S</t>
  </si>
  <si>
    <t>104705XUZ01S</t>
  </si>
  <si>
    <t>104706XUZ01S</t>
  </si>
  <si>
    <t>(COVID-19) Respirator Qualitative Fit Test Kit, 1 Each</t>
  </si>
  <si>
    <t>104707XUZ01S</t>
  </si>
  <si>
    <t>(COVID-19) Suction Bulb, Newborn, Reusable, Autoclavable, 1 Each</t>
  </si>
  <si>
    <t>104708XUZ01S</t>
  </si>
  <si>
    <t>(COVID-19) Suction Pump, Electric, Portable, with Suction Tip, Canister, and Tubing, 1 Each</t>
  </si>
  <si>
    <t>104709XUZ01S</t>
  </si>
  <si>
    <t>(COVID-19) Suction Pump, Manual, Hand-Operated, Single Use Canister, Disposable Tubing, 1 Each</t>
  </si>
  <si>
    <t>104710XUZ01S</t>
  </si>
  <si>
    <t>(COVID-19) Ventilator, 1000 mL Tidal Volume, 60 BPM, 120 L/min, Alarm, Volume/Pressure Control, CPAP/PEEP, 1 Each</t>
  </si>
  <si>
    <t>104641XUZ01S</t>
  </si>
  <si>
    <t>(COVID-19) Autoclave Sterilizer, Floor Standing, Type B, Frontloading, Digital, Electric, 85 L, 1 Each</t>
  </si>
  <si>
    <t>104640XUZ01S</t>
  </si>
  <si>
    <t>(COVID-19) Autoclave Sterilizer, Tabletop, Frontloading, Double Lock, Electric, Manual, 19 L, 1 Each</t>
  </si>
  <si>
    <t>104639XUZ01S</t>
  </si>
  <si>
    <t>(COVID-19) Autoclave Sterilizer, Tabletop, Type B, Frontloading, Digital, Electric, 24 L, 1 Each</t>
  </si>
  <si>
    <t>104642XUZ01S</t>
  </si>
  <si>
    <t>(COVID-19) Autoclave Sterilizer, Toploading, Electric, Manual, Drying System, 32 L, 1 Each</t>
  </si>
  <si>
    <t>104585XUZ0JZ</t>
  </si>
  <si>
    <t>(COVID-19) Cadaver Bag, Adult, 250 x 120 cm, White, Linear Enfored PE, 300 microns, 6 Handles, 10 Pieces</t>
  </si>
  <si>
    <t>104604XUZ09C</t>
  </si>
  <si>
    <t>(COVID-19) Cadaver Identification Tag, Durable Cardstock, Attached String, 100 Each</t>
  </si>
  <si>
    <t>104628MGW04W</t>
  </si>
  <si>
    <t>(COVID-19) Chlorhexidine Gluconate 4% Topical Solution Soap/Wash, 500 mL</t>
  </si>
  <si>
    <t>104632XUZ0AL</t>
  </si>
  <si>
    <t>104632XUZ02Y</t>
  </si>
  <si>
    <t>104632XUZ03C</t>
  </si>
  <si>
    <t>104634XUZ0AR</t>
  </si>
  <si>
    <t>(COVID-19) Hand Sanitizer, Alcohol Gel Pump, 16 oz</t>
  </si>
  <si>
    <t>104633XUZ0F4</t>
  </si>
  <si>
    <t>(COVID-19) Hand Sanitizer, Clear Alcohol Gel, 2 oz</t>
  </si>
  <si>
    <t>104635XUZ0AL</t>
  </si>
  <si>
    <t>(COVID-19) Hand Sanitizer, Glycerinated Alcohol, 70%, 1 L</t>
  </si>
  <si>
    <t>104626XUZ03C</t>
  </si>
  <si>
    <t>(COVID-19) Hand Soap, Anti-Bacterial, Multi-Use, 5 L</t>
  </si>
  <si>
    <t>104627XUZ04W</t>
  </si>
  <si>
    <t>104636XUZ0EJ</t>
  </si>
  <si>
    <t>(COVID-19) Paper Towel, 2 Ply, All Purpose, 12 Each</t>
  </si>
  <si>
    <t>104636XUZ0GI</t>
  </si>
  <si>
    <t>(COVID-19) Paper Towel, 2 Ply, All Purpose, 6 Rolls</t>
  </si>
  <si>
    <t>104646XUZ01S</t>
  </si>
  <si>
    <t>(COVID-19) Pipette Sterilizing Box, Stainless Steel, Square, 2 x 2 x 16.5 in, 1 Each</t>
  </si>
  <si>
    <t>104638XUZ01S</t>
  </si>
  <si>
    <t>(COVID-19) Sharps Container, Cardboard, 5 L, Brown, Disposable, Water Resistant, 1 Each</t>
  </si>
  <si>
    <t>104631VGA0K5</t>
  </si>
  <si>
    <t>104629XUZ0AL</t>
  </si>
  <si>
    <t>104630XUZ03C</t>
  </si>
  <si>
    <t>104645XUZ0AC</t>
  </si>
  <si>
    <t>(COVID-19) Sterilization Pouch, Self-Seal, Clear, 12 x 15 in, 200 Each</t>
  </si>
  <si>
    <t>104643XUZ0BS</t>
  </si>
  <si>
    <t>(COVID-19) Sterilization Tray, Autoclavable, Polypropylene, 15 L, 6 Each</t>
  </si>
  <si>
    <t>104644XUZ0BS</t>
  </si>
  <si>
    <t>(COVID-19) Sterilization Tray, Autoclavable, Polypropylene, 9.5 L, 6 Each</t>
  </si>
  <si>
    <t>Est. Commodities</t>
  </si>
  <si>
    <t>Est. Freight</t>
  </si>
  <si>
    <t>Est.  Comm+Freight</t>
  </si>
  <si>
    <t>Est. Cost Recovery</t>
  </si>
  <si>
    <t>TOTAL COST</t>
  </si>
  <si>
    <t>PROCUREMENT CONSIDERATIONS</t>
  </si>
  <si>
    <t>GHSC-PSM will pool procurement of the quantities requested among the shortlist and source the items from international wholesalers, regional wholesalers and plus local sources through its existing local procurement platform. PSM will make a determination on availability and pricing that will ultimately determine the sources for each item. It should be noted that while GHSC-PSM will use existing contracts with suppliers to source the products, many of the items are in high demand globally and have not been sourced previously. The following notes on pricing, lead-times and shipping should be noted as the Mission prepares to order through GHSC-PSM:</t>
  </si>
  <si>
    <r>
      <rPr>
        <b/>
        <sz val="18"/>
        <color theme="1"/>
        <rFont val="Calibri"/>
        <family val="2"/>
      </rPr>
      <t>Pricing:</t>
    </r>
    <r>
      <rPr>
        <sz val="18"/>
        <color theme="1"/>
        <rFont val="Calibri"/>
        <family val="2"/>
      </rPr>
      <t xml:space="preserve"> COVID-19 commodities are in high demand globally, therefore prices and availability remain volatile. All listed prices should be considered notional and for initial budgeting purposes only. GHSC-PSM will revert back to Missions should pricing change and only actual cost will be charged against the central funding provided to the Mission for COVID-19 commodities. Cost recovery will be applied to prices in the amount of 7.3 %.</t>
    </r>
  </si>
  <si>
    <r>
      <rPr>
        <b/>
        <sz val="18"/>
        <color theme="1"/>
        <rFont val="Calibri"/>
        <family val="2"/>
      </rPr>
      <t>Shipping:</t>
    </r>
    <r>
      <rPr>
        <sz val="18"/>
        <color theme="1"/>
        <rFont val="Calibri"/>
        <family val="2"/>
      </rPr>
      <t xml:space="preserve"> COVID-19 continues to affect the movement of goods and the cost of shipping. In addition, the weights and dimensions of COVID-19 related products may not be readily available. Missions should estimate 30% of the cost of goods for shipping. GHSC-PSM will revert back to Missions should there be questions or opportunities to reduce the actual costs; and only the actual cost will be charged against the central funding provided to the Mission for COVID-19 commodities. </t>
    </r>
  </si>
  <si>
    <r>
      <rPr>
        <b/>
        <sz val="18"/>
        <color theme="1"/>
        <rFont val="Calibri"/>
        <family val="2"/>
      </rPr>
      <t>Product specifications:</t>
    </r>
    <r>
      <rPr>
        <sz val="18"/>
        <color theme="1"/>
        <rFont val="Calibri"/>
        <family val="2"/>
      </rPr>
      <t xml:space="preserve"> In order to maximize the impact of the limited central resources, products in the catalog are specifically described but based on availability substitutions may be made (e.g. for color, pack size).  Please be flexible with specifications and GHSC-PSM will ensure that where products have interdependencies related to equipment, these substitutions would only be made in consultation with the Mission.</t>
    </r>
  </si>
  <si>
    <t>Field Support</t>
  </si>
  <si>
    <t>(COVID-19) Pulse Oximeter Finger Probe, Adult, 1 m Cable, 1 Each</t>
  </si>
  <si>
    <t>(COVID-19) Pulse Oximeter Finger Probe, Pediatric, 1 m Cable, 1 Each</t>
  </si>
  <si>
    <t>104787XUZ01S</t>
  </si>
  <si>
    <t>(COVID-19) Ventilator Humidifier, Digital, Invasive/Non-Invasive Mode, Heat Range 28-40 C, Low Water Alarm, 1 Each</t>
  </si>
  <si>
    <t>104798XUZ0B7</t>
  </si>
  <si>
    <t>(COVID-19) Nebulizer Mouthpiece, Disposable, Venturi Design, Attached Tubing, 50 Each</t>
  </si>
  <si>
    <t>(COVID-19) Hand Soap, 500 mL</t>
  </si>
  <si>
    <r>
      <t xml:space="preserve">Version 2.1, Current as of 18th May 2020 (updated cells highlighted in </t>
    </r>
    <r>
      <rPr>
        <i/>
        <sz val="16"/>
        <color rgb="FFFF0000"/>
        <rFont val="Calibri (Body)"/>
      </rPr>
      <t>red</t>
    </r>
    <r>
      <rPr>
        <i/>
        <sz val="16"/>
        <color theme="1"/>
        <rFont val="Calibri"/>
        <family val="2"/>
        <scheme val="minor"/>
      </rPr>
      <t>)</t>
    </r>
  </si>
  <si>
    <t>104563AAA08A</t>
  </si>
  <si>
    <t>(COVID-19) Adhesive Bandage, Round, 2.5 cm, Water-Proof, Sterile, 100 Each</t>
  </si>
  <si>
    <t>(COVID-19) Alcohol Prep Pads, 70% Isopropyl Alcohol, Non-Sterile, 100 Each</t>
  </si>
  <si>
    <r>
      <rPr>
        <sz val="12"/>
        <color theme="1"/>
        <rFont val="Calibri (Body)"/>
      </rPr>
      <t xml:space="preserve">(COVID-19) Gloves, Heavy Duty, Medium, Rubber, </t>
    </r>
    <r>
      <rPr>
        <sz val="12"/>
        <color rgb="FFFF0000"/>
        <rFont val="Calibri (Body)"/>
      </rPr>
      <t xml:space="preserve">Non-Medical, </t>
    </r>
    <r>
      <rPr>
        <sz val="12"/>
        <color theme="1"/>
        <rFont val="Calibri (Body)"/>
      </rPr>
      <t>1 Pair</t>
    </r>
  </si>
  <si>
    <r>
      <t xml:space="preserve">(COVID-19) Apron, Easy to Clean, Heat Resistant, </t>
    </r>
    <r>
      <rPr>
        <sz val="12"/>
        <color rgb="FFFF0000"/>
        <rFont val="Calibri"/>
        <family val="2"/>
      </rPr>
      <t>Non-Medical,</t>
    </r>
    <r>
      <rPr>
        <sz val="12"/>
        <color theme="1"/>
        <rFont val="Calibri"/>
        <family val="2"/>
      </rPr>
      <t xml:space="preserve"> Large, 1 Each</t>
    </r>
  </si>
  <si>
    <r>
      <t xml:space="preserve">(COVID-19) Apron, Easy to Clean, Heat Resistant, </t>
    </r>
    <r>
      <rPr>
        <sz val="12"/>
        <color rgb="FFFF0000"/>
        <rFont val="Calibri"/>
        <family val="2"/>
      </rPr>
      <t xml:space="preserve">Non-Medical, </t>
    </r>
    <r>
      <rPr>
        <sz val="12"/>
        <color theme="1"/>
        <rFont val="Calibri"/>
        <family val="2"/>
      </rPr>
      <t>Medium, 1 Each</t>
    </r>
  </si>
  <si>
    <r>
      <t xml:space="preserve">(COVID-19) Apron, Heavy Duty, Non-Woven, </t>
    </r>
    <r>
      <rPr>
        <sz val="12"/>
        <color rgb="FFFF0000"/>
        <rFont val="Calibri"/>
        <family val="2"/>
      </rPr>
      <t xml:space="preserve">Non-Medical, </t>
    </r>
    <r>
      <rPr>
        <sz val="12"/>
        <color theme="1"/>
        <rFont val="Calibri"/>
        <family val="2"/>
      </rPr>
      <t>1 Each</t>
    </r>
  </si>
  <si>
    <r>
      <t xml:space="preserve">(COVID-19) Apron, Plastic, 80 x 120 cm, Washable, PVC, </t>
    </r>
    <r>
      <rPr>
        <sz val="12"/>
        <color rgb="FFFF0000"/>
        <rFont val="Calibri"/>
        <family val="2"/>
      </rPr>
      <t>Non-Medical,</t>
    </r>
    <r>
      <rPr>
        <sz val="12"/>
        <color theme="1"/>
        <rFont val="Calibri"/>
        <family val="2"/>
      </rPr>
      <t xml:space="preserve"> 3 Each</t>
    </r>
  </si>
  <si>
    <r>
      <rPr>
        <sz val="12"/>
        <color theme="1"/>
        <rFont val="Calibri (Body)"/>
      </rPr>
      <t xml:space="preserve">(COVID-19) Paracetamol </t>
    </r>
    <r>
      <rPr>
        <sz val="12"/>
        <color rgb="FFFF0000"/>
        <rFont val="Calibri"/>
        <family val="2"/>
        <scheme val="minor"/>
      </rPr>
      <t>100 mg Tablet,</t>
    </r>
    <r>
      <rPr>
        <sz val="12"/>
        <color theme="1"/>
        <rFont val="Calibri (Body)"/>
      </rPr>
      <t xml:space="preserve"> 1000 Tablets</t>
    </r>
  </si>
  <si>
    <r>
      <rPr>
        <sz val="12"/>
        <color theme="1"/>
        <rFont val="Calibri"/>
        <family val="2"/>
      </rPr>
      <t xml:space="preserve">(COVID-19) Azithromycin 200 mg/5 mL Powder for </t>
    </r>
    <r>
      <rPr>
        <sz val="12"/>
        <color rgb="FFFF0000"/>
        <rFont val="Calibri"/>
        <family val="2"/>
      </rPr>
      <t>Oral Suspension,</t>
    </r>
    <r>
      <rPr>
        <sz val="12"/>
        <color theme="1"/>
        <rFont val="Calibri"/>
        <family val="2"/>
      </rPr>
      <t xml:space="preserve"> 15 mL</t>
    </r>
  </si>
  <si>
    <r>
      <rPr>
        <sz val="12"/>
        <color theme="1"/>
        <rFont val="Calibri (Body)"/>
      </rPr>
      <t xml:space="preserve">(COVID-19) Calcium Hypochlorite, 60-70%, Granulates, </t>
    </r>
    <r>
      <rPr>
        <sz val="12"/>
        <color rgb="FFFF0000"/>
        <rFont val="Calibri"/>
        <family val="2"/>
        <scheme val="minor"/>
      </rPr>
      <t>Not for Human Consumption</t>
    </r>
    <r>
      <rPr>
        <sz val="12"/>
        <color rgb="FFFF0000"/>
        <rFont val="Calibri (Body)"/>
      </rPr>
      <t>,</t>
    </r>
    <r>
      <rPr>
        <sz val="12"/>
        <color theme="1"/>
        <rFont val="Calibri (Body)"/>
      </rPr>
      <t xml:space="preserve"> 25 kgs</t>
    </r>
  </si>
  <si>
    <r>
      <rPr>
        <sz val="12"/>
        <color theme="1"/>
        <rFont val="Calibri (Body)"/>
      </rPr>
      <t xml:space="preserve">(COVID-19) Calcium Hypochlorite, </t>
    </r>
    <r>
      <rPr>
        <sz val="12"/>
        <color theme="1"/>
        <rFont val="Calibri"/>
        <family val="2"/>
        <scheme val="minor"/>
      </rPr>
      <t xml:space="preserve">60-70%, Granulates, </t>
    </r>
    <r>
      <rPr>
        <sz val="12"/>
        <color rgb="FFFF0000"/>
        <rFont val="Calibri"/>
        <family val="2"/>
        <scheme val="minor"/>
      </rPr>
      <t>Not for Human Consumption</t>
    </r>
    <r>
      <rPr>
        <sz val="12"/>
        <color rgb="FFFF0000"/>
        <rFont val="Calibri (Body)"/>
      </rPr>
      <t>,</t>
    </r>
    <r>
      <rPr>
        <sz val="12"/>
        <color theme="1"/>
        <rFont val="Calibri (Body)"/>
      </rPr>
      <t xml:space="preserve"> 5 kgs</t>
    </r>
  </si>
  <si>
    <r>
      <t xml:space="preserve">(COVID-19) Ethanol 70%, </t>
    </r>
    <r>
      <rPr>
        <sz val="12"/>
        <color rgb="FFFF0000"/>
        <rFont val="Calibri (Body)"/>
      </rPr>
      <t xml:space="preserve">For Disinfection, </t>
    </r>
    <r>
      <rPr>
        <sz val="12"/>
        <color theme="1"/>
        <rFont val="Calibri (Body)"/>
      </rPr>
      <t>1 L</t>
    </r>
  </si>
  <si>
    <r>
      <t xml:space="preserve">(COVID-19) Ethanol 70%, </t>
    </r>
    <r>
      <rPr>
        <sz val="12"/>
        <color rgb="FFFF0000"/>
        <rFont val="Calibri (Body)"/>
      </rPr>
      <t xml:space="preserve">For Disinfection, </t>
    </r>
    <r>
      <rPr>
        <sz val="12"/>
        <color theme="1"/>
        <rFont val="Calibri (Body)"/>
      </rPr>
      <t>2 L</t>
    </r>
  </si>
  <si>
    <r>
      <t xml:space="preserve">(COVID-19) Ethanol 70%, </t>
    </r>
    <r>
      <rPr>
        <sz val="12"/>
        <color rgb="FFFF0000"/>
        <rFont val="Calibri (Body)"/>
      </rPr>
      <t>For Disinfection,</t>
    </r>
    <r>
      <rPr>
        <sz val="12"/>
        <color theme="1"/>
        <rFont val="Calibri (Body)"/>
      </rPr>
      <t xml:space="preserve"> 5 L</t>
    </r>
  </si>
  <si>
    <r>
      <t xml:space="preserve">(COVID-19) Ibuprofen 100 mg/5 mL, </t>
    </r>
    <r>
      <rPr>
        <sz val="12"/>
        <color rgb="FFFF0000"/>
        <rFont val="Calibri (Body)"/>
      </rPr>
      <t>Oral</t>
    </r>
    <r>
      <rPr>
        <sz val="12"/>
        <color theme="1"/>
        <rFont val="Calibri (Body)"/>
      </rPr>
      <t xml:space="preserve"> Suspension, 100 mL</t>
    </r>
  </si>
  <si>
    <r>
      <t xml:space="preserve">(COVID-19) Sodium Hypochlorite 0.94% Solution, </t>
    </r>
    <r>
      <rPr>
        <sz val="12"/>
        <color rgb="FFFF0000"/>
        <rFont val="Calibri (Body)"/>
      </rPr>
      <t xml:space="preserve">Not for Human Use, </t>
    </r>
    <r>
      <rPr>
        <sz val="12"/>
        <color theme="1"/>
        <rFont val="Calibri (Body)"/>
      </rPr>
      <t>176 x 120 mL Bottles</t>
    </r>
  </si>
  <si>
    <r>
      <t xml:space="preserve">(COVID-19) Sodium Hypochlorite 3.5%, </t>
    </r>
    <r>
      <rPr>
        <sz val="12"/>
        <color rgb="FFFF0000"/>
        <rFont val="Calibri (Body)"/>
      </rPr>
      <t>Not for Human Use,</t>
    </r>
    <r>
      <rPr>
        <sz val="12"/>
        <color theme="1"/>
        <rFont val="Calibri (Body)"/>
      </rPr>
      <t xml:space="preserve"> 1 L</t>
    </r>
  </si>
  <si>
    <r>
      <t xml:space="preserve">(COVID-19) Sodium Hypochlorite 5%, </t>
    </r>
    <r>
      <rPr>
        <sz val="12"/>
        <color rgb="FFFF0000"/>
        <rFont val="Calibri (Body)"/>
      </rPr>
      <t xml:space="preserve">Not for Human Use, </t>
    </r>
    <r>
      <rPr>
        <sz val="12"/>
        <color theme="1"/>
        <rFont val="Calibri (Body)"/>
      </rPr>
      <t>5 L</t>
    </r>
  </si>
  <si>
    <r>
      <t xml:space="preserve">(COVID-19) Oxygen Cylinder, </t>
    </r>
    <r>
      <rPr>
        <sz val="12"/>
        <color rgb="FFFF0000"/>
        <rFont val="Calibri (Body)"/>
      </rPr>
      <t>Medical-Use,</t>
    </r>
    <r>
      <rPr>
        <sz val="12"/>
        <color theme="1"/>
        <rFont val="Calibri (Body)"/>
      </rPr>
      <t xml:space="preserve"> 830 Regulator, 1470 L, 1 Each</t>
    </r>
  </si>
  <si>
    <r>
      <t xml:space="preserve">(COVID-19) Paracetamol 120 mg/5 mL, </t>
    </r>
    <r>
      <rPr>
        <sz val="12"/>
        <color rgb="FFFF0000"/>
        <rFont val="Calibri (Body)"/>
      </rPr>
      <t>Oral</t>
    </r>
    <r>
      <rPr>
        <sz val="12"/>
        <color theme="1"/>
        <rFont val="Calibri (Body)"/>
      </rPr>
      <t xml:space="preserve"> Suspension, 100 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</si>
</sst>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_(&quot;$&quot;* #,##0_);_(&quot;$&quot;* \(#,##0\);_(&quot;$&quot;* &quot;-&quot;??_);_(@_)"/>
  </numFmts>
  <fonts count="20">
    <font>
      <sz val="11"/>
      <color theme="1"/>
      <name val="Calibri"/>
      <family val="2"/>
      <scheme val="minor"/>
    </font>
    <font>
      <sz val="12"/>
      <color theme="1"/>
      <name val="Calibri"/>
      <family val="2"/>
      <scheme val="minor"/>
    </font>
    <font>
      <sz val="10"/>
      <color rgb="FF000000"/>
      <name val="Arial"/>
      <family val="2"/>
    </font>
    <font>
      <b/>
      <u/>
      <sz val="11"/>
      <color theme="1"/>
      <name val="Calibri"/>
      <family val="2"/>
      <scheme val="minor"/>
    </font>
    <font>
      <sz val="10"/>
      <color rgb="FF000000"/>
      <name val="Arial"/>
      <family val="2"/>
    </font>
    <font>
      <b/>
      <sz val="16"/>
      <color theme="1"/>
      <name val="Calibri"/>
      <family val="2"/>
      <scheme val="minor"/>
    </font>
    <font>
      <b/>
      <u/>
      <sz val="16"/>
      <color theme="1"/>
      <name val="Calibri"/>
      <family val="2"/>
      <scheme val="minor"/>
    </font>
    <font>
      <sz val="16"/>
      <color theme="1"/>
      <name val="Calibri"/>
      <family val="2"/>
      <scheme val="minor"/>
    </font>
    <font>
      <b/>
      <sz val="20"/>
      <color theme="1"/>
      <name val="Calibri"/>
      <family val="2"/>
      <scheme val="minor"/>
    </font>
    <font>
      <sz val="11"/>
      <color theme="0"/>
      <name val="Calibri"/>
      <family val="2"/>
      <scheme val="minor"/>
    </font>
    <font>
      <i/>
      <sz val="16"/>
      <color theme="1"/>
      <name val="Calibri"/>
      <family val="2"/>
      <scheme val="minor"/>
    </font>
    <font>
      <sz val="12"/>
      <color theme="1"/>
      <name val="Calibri (Body)"/>
    </font>
    <font>
      <b/>
      <sz val="18"/>
      <color theme="1"/>
      <name val="Calibri"/>
      <family val="2"/>
    </font>
    <font>
      <sz val="18"/>
      <color theme="1"/>
      <name val="Calibri"/>
      <family val="2"/>
      <scheme val="minor"/>
    </font>
    <font>
      <sz val="18"/>
      <color theme="1"/>
      <name val="Calibri"/>
      <family val="2"/>
    </font>
    <font>
      <sz val="12"/>
      <color rgb="FFFF0000"/>
      <name val="Calibri"/>
      <family val="2"/>
      <scheme val="minor"/>
    </font>
    <font>
      <i/>
      <sz val="16"/>
      <color rgb="FFFF0000"/>
      <name val="Calibri (Body)"/>
    </font>
    <font>
      <sz val="12"/>
      <color rgb="FFFF0000"/>
      <name val="Calibri"/>
      <family val="2"/>
    </font>
    <font>
      <sz val="12"/>
      <color rgb="FFFF0000"/>
      <name val="Calibri (Body)"/>
    </font>
    <font>
      <sz val="12"/>
      <color theme="1"/>
      <name val="Calibri"/>
      <family val="2"/>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xf numFmtId="0" fontId="4" fillId="0" borderId="0"/>
  </cellStyleXfs>
  <cellXfs count="75">
    <xf numFmtId="0" fontId="0" fillId="0" borderId="0" xfId="0"/>
    <xf numFmtId="3" fontId="11" fillId="4" borderId="8" xfId="0" applyNumberFormat="1" applyFont="1" applyFill="1" applyBorder="1" applyProtection="1">
      <protection locked="0"/>
    </xf>
    <xf numFmtId="3" fontId="11" fillId="5" borderId="8" xfId="0" applyNumberFormat="1" applyFont="1" applyFill="1" applyBorder="1" applyProtection="1">
      <protection locked="0"/>
    </xf>
    <xf numFmtId="0" fontId="11" fillId="5" borderId="9" xfId="0" applyFont="1" applyFill="1" applyBorder="1" applyAlignment="1" applyProtection="1">
      <alignment horizontal="center"/>
      <protection locked="0"/>
    </xf>
    <xf numFmtId="3" fontId="11" fillId="4" borderId="1" xfId="0" applyNumberFormat="1" applyFont="1" applyFill="1" applyBorder="1" applyProtection="1">
      <protection locked="0"/>
    </xf>
    <xf numFmtId="3" fontId="11" fillId="5" borderId="1" xfId="0" applyNumberFormat="1" applyFont="1" applyFill="1" applyBorder="1" applyProtection="1">
      <protection locked="0"/>
    </xf>
    <xf numFmtId="0" fontId="11" fillId="5" borderId="3" xfId="0" applyFont="1" applyFill="1" applyBorder="1" applyAlignment="1" applyProtection="1">
      <alignment horizontal="center"/>
      <protection locked="0"/>
    </xf>
    <xf numFmtId="3" fontId="11" fillId="4" borderId="6" xfId="0" applyNumberFormat="1" applyFont="1" applyFill="1" applyBorder="1" applyProtection="1">
      <protection locked="0"/>
    </xf>
    <xf numFmtId="3" fontId="11" fillId="5" borderId="6" xfId="0" applyNumberFormat="1" applyFont="1" applyFill="1" applyBorder="1" applyProtection="1">
      <protection locked="0"/>
    </xf>
    <xf numFmtId="0" fontId="11" fillId="5" borderId="7" xfId="0" applyFont="1" applyFill="1" applyBorder="1" applyAlignment="1" applyProtection="1">
      <alignment horizontal="center"/>
      <protection locked="0"/>
    </xf>
    <xf numFmtId="0" fontId="0" fillId="3" borderId="0" xfId="0" applyFill="1" applyBorder="1" applyProtection="1"/>
    <xf numFmtId="0" fontId="5" fillId="3" borderId="0" xfId="0" applyFont="1" applyFill="1" applyAlignment="1" applyProtection="1">
      <alignment vertical="center"/>
    </xf>
    <xf numFmtId="0" fontId="0" fillId="3" borderId="0" xfId="0" applyFill="1" applyProtection="1"/>
    <xf numFmtId="0" fontId="10" fillId="3" borderId="0" xfId="0" applyFont="1" applyFill="1" applyAlignment="1" applyProtection="1">
      <alignment horizontal="left" vertical="center"/>
    </xf>
    <xf numFmtId="0" fontId="7" fillId="3" borderId="0" xfId="0" applyFont="1" applyFill="1" applyBorder="1" applyProtection="1"/>
    <xf numFmtId="0" fontId="7" fillId="3" borderId="0" xfId="0" applyFont="1" applyFill="1" applyProtection="1"/>
    <xf numFmtId="0" fontId="5" fillId="0" borderId="0" xfId="0" applyFont="1" applyFill="1" applyAlignment="1" applyProtection="1">
      <alignment vertical="center"/>
    </xf>
    <xf numFmtId="0" fontId="3" fillId="3" borderId="0" xfId="0" applyFont="1" applyFill="1" applyBorder="1" applyProtection="1"/>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2" borderId="11"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5" borderId="11"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xf>
    <xf numFmtId="0" fontId="3" fillId="3" borderId="0" xfId="0" applyFont="1" applyFill="1" applyProtection="1"/>
    <xf numFmtId="0" fontId="11" fillId="0" borderId="2" xfId="0" applyFont="1" applyFill="1" applyBorder="1" applyProtection="1"/>
    <xf numFmtId="0" fontId="11" fillId="0" borderId="0" xfId="0" applyFont="1" applyBorder="1" applyProtection="1"/>
    <xf numFmtId="0" fontId="11" fillId="0" borderId="0" xfId="1" applyFont="1" applyFill="1" applyBorder="1" applyAlignment="1" applyProtection="1">
      <alignment horizontal="left" vertical="top"/>
    </xf>
    <xf numFmtId="8" fontId="11" fillId="0" borderId="0" xfId="0" applyNumberFormat="1" applyFont="1" applyBorder="1" applyProtection="1"/>
    <xf numFmtId="0" fontId="11" fillId="2" borderId="0" xfId="0" applyFont="1" applyFill="1" applyBorder="1" applyProtection="1"/>
    <xf numFmtId="164" fontId="11" fillId="4" borderId="8" xfId="0" applyNumberFormat="1" applyFont="1" applyFill="1" applyBorder="1" applyProtection="1"/>
    <xf numFmtId="164" fontId="11" fillId="5" borderId="8" xfId="0" applyNumberFormat="1" applyFont="1" applyFill="1" applyBorder="1" applyProtection="1"/>
    <xf numFmtId="0" fontId="9" fillId="0" borderId="0" xfId="0" applyFont="1" applyProtection="1"/>
    <xf numFmtId="0" fontId="0" fillId="0" borderId="0" xfId="0" applyProtection="1"/>
    <xf numFmtId="164" fontId="11" fillId="4" borderId="1" xfId="0" applyNumberFormat="1" applyFont="1" applyFill="1" applyBorder="1" applyProtection="1"/>
    <xf numFmtId="164" fontId="11" fillId="5" borderId="1" xfId="0" applyNumberFormat="1" applyFont="1" applyFill="1" applyBorder="1" applyProtection="1"/>
    <xf numFmtId="0" fontId="11" fillId="0" borderId="2" xfId="0" applyFont="1" applyBorder="1" applyProtection="1"/>
    <xf numFmtId="0" fontId="11" fillId="0" borderId="0" xfId="0" applyFont="1" applyProtection="1"/>
    <xf numFmtId="8" fontId="11" fillId="0" borderId="0" xfId="0" applyNumberFormat="1" applyFont="1" applyProtection="1"/>
    <xf numFmtId="0" fontId="11" fillId="0" borderId="4" xfId="0" applyFont="1" applyBorder="1" applyProtection="1"/>
    <xf numFmtId="0" fontId="11" fillId="0" borderId="5" xfId="0" applyFont="1" applyBorder="1" applyProtection="1"/>
    <xf numFmtId="8" fontId="11" fillId="0" borderId="5" xfId="0" applyNumberFormat="1" applyFont="1" applyBorder="1" applyProtection="1"/>
    <xf numFmtId="0" fontId="11" fillId="2" borderId="5" xfId="0" applyFont="1" applyFill="1" applyBorder="1" applyProtection="1"/>
    <xf numFmtId="164" fontId="11" fillId="4" borderId="6" xfId="0" applyNumberFormat="1" applyFont="1" applyFill="1" applyBorder="1" applyProtection="1"/>
    <xf numFmtId="164" fontId="11" fillId="5" borderId="6" xfId="0" applyNumberFormat="1" applyFont="1" applyFill="1" applyBorder="1" applyProtection="1"/>
    <xf numFmtId="0" fontId="7" fillId="3" borderId="0" xfId="0" applyFont="1" applyFill="1" applyAlignment="1" applyProtection="1">
      <alignment horizontal="right"/>
    </xf>
    <xf numFmtId="164" fontId="7" fillId="4" borderId="1" xfId="0" applyNumberFormat="1" applyFont="1" applyFill="1" applyBorder="1" applyProtection="1"/>
    <xf numFmtId="164" fontId="7" fillId="5" borderId="1" xfId="0" applyNumberFormat="1" applyFont="1" applyFill="1" applyBorder="1" applyProtection="1"/>
    <xf numFmtId="164" fontId="7" fillId="3" borderId="0" xfId="0" applyNumberFormat="1" applyFont="1" applyFill="1" applyBorder="1" applyProtection="1"/>
    <xf numFmtId="0" fontId="5" fillId="3" borderId="0" xfId="0" applyFont="1" applyFill="1" applyAlignment="1" applyProtection="1">
      <alignment horizontal="right"/>
    </xf>
    <xf numFmtId="164" fontId="5" fillId="4" borderId="1" xfId="0" applyNumberFormat="1" applyFont="1" applyFill="1" applyBorder="1" applyProtection="1"/>
    <xf numFmtId="0" fontId="5" fillId="3" borderId="0" xfId="0" applyFont="1" applyFill="1" applyProtection="1"/>
    <xf numFmtId="164" fontId="5" fillId="5" borderId="1" xfId="0" applyNumberFormat="1" applyFont="1" applyFill="1" applyBorder="1" applyProtection="1"/>
    <xf numFmtId="164" fontId="5" fillId="3" borderId="0" xfId="0" applyNumberFormat="1" applyFont="1" applyFill="1" applyBorder="1" applyProtection="1"/>
    <xf numFmtId="0" fontId="12" fillId="3" borderId="0" xfId="0" applyFont="1" applyFill="1" applyAlignment="1" applyProtection="1">
      <alignment vertical="center"/>
    </xf>
    <xf numFmtId="0" fontId="13" fillId="3" borderId="0" xfId="0" applyFont="1" applyFill="1" applyBorder="1" applyProtection="1"/>
    <xf numFmtId="0" fontId="13" fillId="3" borderId="0" xfId="0" applyFont="1" applyFill="1" applyProtection="1"/>
    <xf numFmtId="0" fontId="7" fillId="0" borderId="0" xfId="0" applyFont="1" applyFill="1" applyBorder="1" applyAlignment="1" applyProtection="1">
      <alignment horizontal="left" vertical="center"/>
      <protection locked="0"/>
    </xf>
    <xf numFmtId="0" fontId="6" fillId="0" borderId="11" xfId="0" applyFont="1" applyFill="1" applyBorder="1" applyAlignment="1" applyProtection="1">
      <alignment horizontal="center" vertical="center" wrapText="1"/>
    </xf>
    <xf numFmtId="0" fontId="11" fillId="0" borderId="5" xfId="1" applyFont="1" applyFill="1" applyBorder="1" applyAlignment="1" applyProtection="1">
      <alignment horizontal="left" vertical="top"/>
    </xf>
    <xf numFmtId="0" fontId="8" fillId="3" borderId="0" xfId="0" applyFont="1" applyFill="1" applyAlignment="1" applyProtection="1">
      <alignment horizontal="left" vertical="center"/>
    </xf>
    <xf numFmtId="0" fontId="5" fillId="3" borderId="0" xfId="0" applyFont="1" applyFill="1" applyAlignment="1" applyProtection="1">
      <alignment horizontal="left" vertical="center"/>
    </xf>
    <xf numFmtId="8" fontId="11" fillId="0" borderId="0" xfId="0" applyNumberFormat="1" applyFont="1" applyFill="1" applyBorder="1" applyProtection="1"/>
    <xf numFmtId="0" fontId="14" fillId="3" borderId="0" xfId="0" applyFont="1" applyFill="1" applyAlignment="1" applyProtection="1">
      <alignment horizontal="left" vertical="center" wrapText="1" indent="4"/>
    </xf>
    <xf numFmtId="0" fontId="8" fillId="3" borderId="0" xfId="0" applyFont="1" applyFill="1" applyAlignment="1" applyProtection="1">
      <alignment horizontal="left" vertical="center"/>
    </xf>
    <xf numFmtId="0" fontId="5" fillId="3" borderId="0" xfId="0" applyFont="1" applyFill="1" applyAlignment="1" applyProtection="1">
      <alignment horizontal="left" vertical="center"/>
    </xf>
    <xf numFmtId="0" fontId="14" fillId="3" borderId="0" xfId="0" applyFont="1" applyFill="1" applyAlignment="1" applyProtection="1">
      <alignment horizontal="left" vertical="center" wrapText="1"/>
    </xf>
    <xf numFmtId="0" fontId="15" fillId="0" borderId="2" xfId="0" applyFont="1" applyBorder="1" applyProtection="1"/>
    <xf numFmtId="0" fontId="15" fillId="0" borderId="0" xfId="0" applyFont="1" applyProtection="1"/>
    <xf numFmtId="0" fontId="15" fillId="0" borderId="0" xfId="0" applyFont="1" applyBorder="1" applyProtection="1"/>
    <xf numFmtId="0" fontId="15" fillId="0" borderId="0" xfId="1" applyFont="1" applyFill="1" applyBorder="1" applyAlignment="1" applyProtection="1">
      <alignment horizontal="left" vertical="top"/>
    </xf>
    <xf numFmtId="8" fontId="15" fillId="0" borderId="0" xfId="0" applyNumberFormat="1" applyFont="1" applyBorder="1" applyProtection="1"/>
    <xf numFmtId="0" fontId="17" fillId="0" borderId="0" xfId="0" applyFont="1" applyFill="1" applyBorder="1" applyAlignment="1">
      <alignment vertical="top" wrapText="1"/>
    </xf>
    <xf numFmtId="0" fontId="18" fillId="0" borderId="0" xfId="0" applyFont="1" applyBorder="1" applyProtection="1"/>
    <xf numFmtId="0" fontId="19" fillId="0" borderId="0" xfId="0" applyFont="1" applyFill="1" applyBorder="1" applyAlignment="1">
      <alignment vertical="top" wrapText="1"/>
    </xf>
  </cellXfs>
  <cellStyles count="3">
    <cellStyle name="Normal" xfId="0" builtinId="0"/>
    <cellStyle name="Normal 2" xfId="1" xr:uid="{37067959-541B-425F-B1A1-250DCEA1F185}"/>
    <cellStyle name="Normal 3" xfId="2" xr:uid="{932E9120-D736-440E-AA3F-F738F37AF8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2A4F9-7F93-46EE-B6E5-BDF9B9C5E6D3}">
  <dimension ref="A2:AI325"/>
  <sheetViews>
    <sheetView tabSelected="1" zoomScale="80" zoomScaleNormal="80" workbookViewId="0">
      <pane xSplit="4" ySplit="9" topLeftCell="E10" activePane="bottomRight" state="frozen"/>
      <selection pane="topRight" activeCell="B1" sqref="B1"/>
      <selection pane="bottomLeft" activeCell="A5" sqref="A5"/>
      <selection pane="bottomRight" activeCell="J310" sqref="J310"/>
    </sheetView>
  </sheetViews>
  <sheetFormatPr baseColWidth="10" defaultColWidth="9" defaultRowHeight="15"/>
  <cols>
    <col min="1" max="1" width="2.6640625" style="10" customWidth="1"/>
    <col min="2" max="2" width="31.33203125" style="10" customWidth="1"/>
    <col min="3" max="3" width="17.5" style="10" customWidth="1"/>
    <col min="4" max="4" width="102.6640625" style="12" bestFit="1" customWidth="1"/>
    <col min="5" max="5" width="12.5" style="12" customWidth="1"/>
    <col min="6" max="6" width="25" style="12" bestFit="1" customWidth="1"/>
    <col min="7" max="7" width="19.5" style="12" bestFit="1" customWidth="1"/>
    <col min="8" max="8" width="1.6640625" style="12" customWidth="1"/>
    <col min="9" max="10" width="22.5" style="12" customWidth="1"/>
    <col min="11" max="11" width="1.5" style="12" customWidth="1"/>
    <col min="12" max="13" width="22.5" style="12" customWidth="1"/>
    <col min="14" max="14" width="15.83203125" style="12" customWidth="1"/>
    <col min="15" max="16384" width="9" style="12"/>
  </cols>
  <sheetData>
    <row r="2" spans="1:35" ht="26">
      <c r="B2" s="64" t="s">
        <v>0</v>
      </c>
      <c r="C2" s="64"/>
      <c r="D2" s="64"/>
      <c r="E2" s="61"/>
      <c r="F2" s="11"/>
      <c r="G2" s="11"/>
    </row>
    <row r="3" spans="1:35" ht="26">
      <c r="B3" s="13" t="s">
        <v>618</v>
      </c>
      <c r="C3" s="60"/>
      <c r="D3" s="60"/>
      <c r="E3" s="61"/>
      <c r="F3" s="11"/>
      <c r="G3" s="11"/>
    </row>
    <row r="4" spans="1:35" ht="26">
      <c r="B4" s="60"/>
      <c r="C4" s="60"/>
      <c r="D4" s="60"/>
      <c r="E4" s="61"/>
      <c r="F4" s="11"/>
      <c r="G4" s="11"/>
    </row>
    <row r="5" spans="1:35" s="15" customFormat="1" ht="21">
      <c r="A5" s="14"/>
      <c r="B5" s="65" t="s">
        <v>1</v>
      </c>
      <c r="C5" s="65"/>
      <c r="D5" s="57"/>
      <c r="E5" s="61"/>
      <c r="F5" s="11"/>
      <c r="G5" s="11"/>
    </row>
    <row r="6" spans="1:35" s="15" customFormat="1" ht="21">
      <c r="A6" s="14"/>
      <c r="B6" s="65" t="s">
        <v>2</v>
      </c>
      <c r="C6" s="65"/>
      <c r="D6" s="57"/>
      <c r="E6" s="61"/>
      <c r="F6" s="11"/>
      <c r="G6" s="11"/>
    </row>
    <row r="7" spans="1:35" s="15" customFormat="1" ht="21">
      <c r="A7" s="14"/>
      <c r="B7" s="65" t="s">
        <v>3</v>
      </c>
      <c r="C7" s="65"/>
      <c r="D7" s="57"/>
      <c r="E7" s="61"/>
      <c r="F7" s="11"/>
      <c r="G7" s="11"/>
    </row>
    <row r="8" spans="1:35" ht="22" thickBot="1">
      <c r="D8" s="16"/>
      <c r="E8" s="11"/>
      <c r="F8" s="11"/>
      <c r="G8" s="11"/>
    </row>
    <row r="9" spans="1:35" s="24" customFormat="1" ht="45" thickBot="1">
      <c r="A9" s="17"/>
      <c r="B9" s="18" t="s">
        <v>4</v>
      </c>
      <c r="C9" s="58" t="s">
        <v>5</v>
      </c>
      <c r="D9" s="19" t="s">
        <v>6</v>
      </c>
      <c r="E9" s="19" t="s">
        <v>7</v>
      </c>
      <c r="F9" s="58" t="s">
        <v>8</v>
      </c>
      <c r="G9" s="19" t="s">
        <v>9</v>
      </c>
      <c r="H9" s="20"/>
      <c r="I9" s="21" t="s">
        <v>10</v>
      </c>
      <c r="J9" s="21" t="s">
        <v>11</v>
      </c>
      <c r="K9" s="20"/>
      <c r="L9" s="22" t="s">
        <v>12</v>
      </c>
      <c r="M9" s="22" t="s">
        <v>13</v>
      </c>
      <c r="N9" s="23" t="s">
        <v>14</v>
      </c>
    </row>
    <row r="10" spans="1:35" s="33" customFormat="1" ht="16">
      <c r="A10" s="10"/>
      <c r="B10" s="36" t="s">
        <v>15</v>
      </c>
      <c r="C10" s="37" t="s">
        <v>16</v>
      </c>
      <c r="D10" s="26" t="s">
        <v>17</v>
      </c>
      <c r="E10" s="26" t="s">
        <v>18</v>
      </c>
      <c r="F10" s="27" t="s">
        <v>19</v>
      </c>
      <c r="G10" s="28">
        <v>2</v>
      </c>
      <c r="H10" s="29"/>
      <c r="I10" s="1"/>
      <c r="J10" s="30">
        <f>I10*G10</f>
        <v>0</v>
      </c>
      <c r="K10" s="29"/>
      <c r="L10" s="2"/>
      <c r="M10" s="31">
        <f t="shared" ref="M10:M35" si="0">L10*G10</f>
        <v>0</v>
      </c>
      <c r="N10" s="3"/>
      <c r="O10" s="12"/>
      <c r="P10" s="12"/>
      <c r="Q10" s="12"/>
      <c r="R10" s="12"/>
      <c r="S10" s="12"/>
      <c r="T10" s="12"/>
      <c r="U10" s="12"/>
      <c r="V10" s="12"/>
      <c r="W10" s="12"/>
      <c r="X10" s="12"/>
      <c r="Y10" s="12"/>
      <c r="Z10" s="12"/>
      <c r="AA10" s="12"/>
      <c r="AB10" s="12"/>
      <c r="AC10" s="12"/>
      <c r="AD10" s="12"/>
      <c r="AE10" s="12"/>
      <c r="AF10" s="12"/>
      <c r="AG10" s="12"/>
      <c r="AH10" s="12"/>
      <c r="AI10" s="32">
        <v>1</v>
      </c>
    </row>
    <row r="11" spans="1:35" s="33" customFormat="1" ht="16">
      <c r="A11" s="10"/>
      <c r="B11" s="25" t="s">
        <v>15</v>
      </c>
      <c r="C11" s="37" t="s">
        <v>20</v>
      </c>
      <c r="D11" s="26" t="s">
        <v>21</v>
      </c>
      <c r="E11" s="26" t="s">
        <v>18</v>
      </c>
      <c r="F11" s="27" t="s">
        <v>19</v>
      </c>
      <c r="G11" s="28">
        <v>1500</v>
      </c>
      <c r="H11" s="29"/>
      <c r="I11" s="4"/>
      <c r="J11" s="34">
        <f t="shared" ref="J11:J35" si="1">I11*G11</f>
        <v>0</v>
      </c>
      <c r="K11" s="29"/>
      <c r="L11" s="5"/>
      <c r="M11" s="35">
        <f t="shared" si="0"/>
        <v>0</v>
      </c>
      <c r="N11" s="6"/>
      <c r="O11" s="12"/>
      <c r="P11" s="12"/>
      <c r="Q11" s="12"/>
      <c r="R11" s="12"/>
      <c r="S11" s="12"/>
      <c r="T11" s="12"/>
      <c r="U11" s="12"/>
      <c r="V11" s="12"/>
      <c r="W11" s="12"/>
      <c r="X11" s="12"/>
      <c r="Y11" s="12"/>
      <c r="Z11" s="12"/>
      <c r="AA11" s="12"/>
      <c r="AB11" s="12"/>
      <c r="AC11" s="12"/>
      <c r="AD11" s="12"/>
      <c r="AE11" s="12"/>
      <c r="AF11" s="12"/>
      <c r="AG11" s="12"/>
      <c r="AH11" s="12"/>
      <c r="AI11" s="32">
        <v>2</v>
      </c>
    </row>
    <row r="12" spans="1:35" s="33" customFormat="1" ht="16">
      <c r="A12" s="10"/>
      <c r="B12" s="25" t="s">
        <v>15</v>
      </c>
      <c r="C12" s="37" t="s">
        <v>22</v>
      </c>
      <c r="D12" s="26" t="s">
        <v>23</v>
      </c>
      <c r="E12" s="26" t="s">
        <v>18</v>
      </c>
      <c r="F12" s="27" t="s">
        <v>19</v>
      </c>
      <c r="G12" s="28">
        <v>1500</v>
      </c>
      <c r="H12" s="29"/>
      <c r="I12" s="4"/>
      <c r="J12" s="34">
        <f t="shared" si="1"/>
        <v>0</v>
      </c>
      <c r="K12" s="29"/>
      <c r="L12" s="5"/>
      <c r="M12" s="35">
        <f t="shared" si="0"/>
        <v>0</v>
      </c>
      <c r="N12" s="6"/>
      <c r="O12" s="12"/>
      <c r="P12" s="12"/>
      <c r="Q12" s="12"/>
      <c r="R12" s="12"/>
      <c r="S12" s="12"/>
      <c r="T12" s="12"/>
      <c r="U12" s="12"/>
      <c r="V12" s="12"/>
      <c r="W12" s="12"/>
      <c r="X12" s="12"/>
      <c r="Y12" s="12"/>
      <c r="Z12" s="12"/>
      <c r="AA12" s="12"/>
      <c r="AB12" s="12"/>
      <c r="AC12" s="12"/>
      <c r="AD12" s="12"/>
      <c r="AE12" s="12"/>
      <c r="AF12" s="12"/>
      <c r="AG12" s="12"/>
      <c r="AH12" s="12"/>
      <c r="AI12" s="32">
        <v>3</v>
      </c>
    </row>
    <row r="13" spans="1:35" s="33" customFormat="1" ht="16">
      <c r="A13" s="10"/>
      <c r="B13" s="25" t="s">
        <v>15</v>
      </c>
      <c r="C13" s="37" t="s">
        <v>24</v>
      </c>
      <c r="D13" s="26" t="s">
        <v>25</v>
      </c>
      <c r="E13" s="26" t="s">
        <v>18</v>
      </c>
      <c r="F13" s="27" t="s">
        <v>19</v>
      </c>
      <c r="G13" s="28">
        <v>15</v>
      </c>
      <c r="H13" s="29"/>
      <c r="I13" s="4"/>
      <c r="J13" s="34">
        <f t="shared" si="1"/>
        <v>0</v>
      </c>
      <c r="K13" s="29"/>
      <c r="L13" s="5"/>
      <c r="M13" s="35">
        <f t="shared" si="0"/>
        <v>0</v>
      </c>
      <c r="N13" s="6"/>
      <c r="O13" s="12"/>
      <c r="P13" s="12"/>
      <c r="Q13" s="12"/>
      <c r="R13" s="12"/>
      <c r="S13" s="12"/>
      <c r="T13" s="12"/>
      <c r="U13" s="12"/>
      <c r="V13" s="12"/>
      <c r="W13" s="12"/>
      <c r="X13" s="12"/>
      <c r="Y13" s="12"/>
      <c r="Z13" s="12"/>
      <c r="AA13" s="12"/>
      <c r="AB13" s="12"/>
      <c r="AC13" s="12"/>
      <c r="AD13" s="12"/>
      <c r="AE13" s="12"/>
      <c r="AF13" s="12"/>
      <c r="AG13" s="12"/>
      <c r="AH13" s="12"/>
      <c r="AI13" s="32">
        <v>4</v>
      </c>
    </row>
    <row r="14" spans="1:35" s="33" customFormat="1" ht="16">
      <c r="A14" s="10"/>
      <c r="B14" s="25" t="s">
        <v>15</v>
      </c>
      <c r="C14" s="37" t="s">
        <v>26</v>
      </c>
      <c r="D14" s="26" t="s">
        <v>27</v>
      </c>
      <c r="E14" s="26" t="s">
        <v>18</v>
      </c>
      <c r="F14" s="27" t="s">
        <v>19</v>
      </c>
      <c r="G14" s="28">
        <v>75</v>
      </c>
      <c r="H14" s="29"/>
      <c r="I14" s="4"/>
      <c r="J14" s="34">
        <f t="shared" si="1"/>
        <v>0</v>
      </c>
      <c r="K14" s="29"/>
      <c r="L14" s="5"/>
      <c r="M14" s="35">
        <f t="shared" si="0"/>
        <v>0</v>
      </c>
      <c r="N14" s="6"/>
      <c r="O14" s="12"/>
      <c r="P14" s="12"/>
      <c r="Q14" s="12"/>
      <c r="R14" s="12"/>
      <c r="S14" s="12"/>
      <c r="T14" s="12"/>
      <c r="U14" s="12"/>
      <c r="V14" s="12"/>
      <c r="W14" s="12"/>
      <c r="X14" s="12"/>
      <c r="Y14" s="12"/>
      <c r="Z14" s="12"/>
      <c r="AA14" s="12"/>
      <c r="AB14" s="12"/>
      <c r="AC14" s="12"/>
      <c r="AD14" s="12"/>
      <c r="AE14" s="12"/>
      <c r="AF14" s="12"/>
      <c r="AG14" s="12"/>
      <c r="AH14" s="12"/>
      <c r="AI14" s="32">
        <v>5</v>
      </c>
    </row>
    <row r="15" spans="1:35" s="33" customFormat="1" ht="16">
      <c r="A15" s="10"/>
      <c r="B15" s="36" t="s">
        <v>28</v>
      </c>
      <c r="C15" s="37" t="s">
        <v>29</v>
      </c>
      <c r="D15" s="37" t="s">
        <v>30</v>
      </c>
      <c r="E15" s="26" t="s">
        <v>18</v>
      </c>
      <c r="F15" s="27" t="s">
        <v>19</v>
      </c>
      <c r="G15" s="38">
        <v>20.52</v>
      </c>
      <c r="H15" s="29"/>
      <c r="I15" s="4"/>
      <c r="J15" s="34">
        <f t="shared" si="1"/>
        <v>0</v>
      </c>
      <c r="K15" s="29"/>
      <c r="L15" s="5"/>
      <c r="M15" s="35">
        <f t="shared" si="0"/>
        <v>0</v>
      </c>
      <c r="N15" s="6"/>
      <c r="O15" s="12"/>
      <c r="P15" s="12"/>
      <c r="Q15" s="12"/>
      <c r="R15" s="12"/>
      <c r="S15" s="12"/>
      <c r="T15" s="12"/>
      <c r="U15" s="12"/>
      <c r="V15" s="12"/>
      <c r="W15" s="12"/>
      <c r="X15" s="12"/>
      <c r="Y15" s="12"/>
      <c r="Z15" s="12"/>
      <c r="AA15" s="12"/>
      <c r="AB15" s="12"/>
      <c r="AC15" s="12"/>
      <c r="AD15" s="12"/>
      <c r="AE15" s="12"/>
      <c r="AF15" s="12"/>
      <c r="AG15" s="12"/>
      <c r="AH15" s="12"/>
      <c r="AI15" s="32">
        <v>6</v>
      </c>
    </row>
    <row r="16" spans="1:35" s="33" customFormat="1" ht="16">
      <c r="A16" s="10"/>
      <c r="B16" s="36" t="s">
        <v>28</v>
      </c>
      <c r="C16" s="37" t="s">
        <v>31</v>
      </c>
      <c r="D16" s="37" t="s">
        <v>32</v>
      </c>
      <c r="E16" s="26" t="s">
        <v>18</v>
      </c>
      <c r="F16" s="27" t="s">
        <v>19</v>
      </c>
      <c r="G16" s="38">
        <v>20.52</v>
      </c>
      <c r="H16" s="29"/>
      <c r="I16" s="4"/>
      <c r="J16" s="34">
        <f t="shared" si="1"/>
        <v>0</v>
      </c>
      <c r="K16" s="29"/>
      <c r="L16" s="5"/>
      <c r="M16" s="35">
        <f t="shared" si="0"/>
        <v>0</v>
      </c>
      <c r="N16" s="6"/>
      <c r="O16" s="12"/>
      <c r="P16" s="12"/>
      <c r="Q16" s="12"/>
      <c r="R16" s="12"/>
      <c r="S16" s="12"/>
      <c r="T16" s="12"/>
      <c r="U16" s="12"/>
      <c r="V16" s="12"/>
      <c r="W16" s="12"/>
      <c r="X16" s="12"/>
      <c r="Y16" s="12"/>
      <c r="Z16" s="12"/>
      <c r="AA16" s="12"/>
      <c r="AB16" s="12"/>
      <c r="AC16" s="12"/>
      <c r="AD16" s="12"/>
      <c r="AE16" s="12"/>
      <c r="AF16" s="12"/>
      <c r="AG16" s="12"/>
      <c r="AH16" s="12"/>
      <c r="AI16" s="32">
        <v>7</v>
      </c>
    </row>
    <row r="17" spans="1:35" s="33" customFormat="1" ht="16">
      <c r="A17" s="10"/>
      <c r="B17" s="36" t="s">
        <v>28</v>
      </c>
      <c r="C17" s="37" t="s">
        <v>33</v>
      </c>
      <c r="D17" s="26" t="s">
        <v>34</v>
      </c>
      <c r="E17" s="26" t="s">
        <v>18</v>
      </c>
      <c r="F17" s="27" t="s">
        <v>19</v>
      </c>
      <c r="G17" s="28">
        <v>50</v>
      </c>
      <c r="H17" s="29"/>
      <c r="I17" s="4"/>
      <c r="J17" s="34">
        <f t="shared" si="1"/>
        <v>0</v>
      </c>
      <c r="K17" s="29"/>
      <c r="L17" s="5"/>
      <c r="M17" s="35">
        <f t="shared" si="0"/>
        <v>0</v>
      </c>
      <c r="N17" s="6"/>
      <c r="O17" s="12"/>
      <c r="P17" s="12"/>
      <c r="Q17" s="12"/>
      <c r="R17" s="12"/>
      <c r="S17" s="12"/>
      <c r="T17" s="12"/>
      <c r="U17" s="12"/>
      <c r="V17" s="12"/>
      <c r="W17" s="12"/>
      <c r="X17" s="12"/>
      <c r="Y17" s="12"/>
      <c r="Z17" s="12"/>
      <c r="AA17" s="12"/>
      <c r="AB17" s="12"/>
      <c r="AC17" s="12"/>
      <c r="AD17" s="12"/>
      <c r="AE17" s="12"/>
      <c r="AF17" s="12"/>
      <c r="AG17" s="12"/>
      <c r="AH17" s="12"/>
      <c r="AI17" s="32">
        <v>8</v>
      </c>
    </row>
    <row r="18" spans="1:35" s="33" customFormat="1" ht="16">
      <c r="A18" s="10"/>
      <c r="B18" s="36" t="s">
        <v>28</v>
      </c>
      <c r="C18" s="37" t="s">
        <v>35</v>
      </c>
      <c r="D18" s="26" t="s">
        <v>36</v>
      </c>
      <c r="E18" s="26" t="s">
        <v>18</v>
      </c>
      <c r="F18" s="27" t="s">
        <v>19</v>
      </c>
      <c r="G18" s="28">
        <v>6</v>
      </c>
      <c r="H18" s="29"/>
      <c r="I18" s="4"/>
      <c r="J18" s="34">
        <f t="shared" si="1"/>
        <v>0</v>
      </c>
      <c r="K18" s="29"/>
      <c r="L18" s="5"/>
      <c r="M18" s="35">
        <f t="shared" si="0"/>
        <v>0</v>
      </c>
      <c r="N18" s="6"/>
      <c r="O18" s="12"/>
      <c r="P18" s="12"/>
      <c r="Q18" s="12"/>
      <c r="R18" s="12"/>
      <c r="S18" s="12"/>
      <c r="T18" s="12"/>
      <c r="U18" s="12"/>
      <c r="V18" s="12"/>
      <c r="W18" s="12"/>
      <c r="X18" s="12"/>
      <c r="Y18" s="12"/>
      <c r="Z18" s="12"/>
      <c r="AA18" s="12"/>
      <c r="AB18" s="12"/>
      <c r="AC18" s="12"/>
      <c r="AD18" s="12"/>
      <c r="AE18" s="12"/>
      <c r="AF18" s="12"/>
      <c r="AG18" s="12"/>
      <c r="AH18" s="12"/>
      <c r="AI18" s="32"/>
    </row>
    <row r="19" spans="1:35" s="33" customFormat="1" ht="16">
      <c r="A19" s="10"/>
      <c r="B19" s="36" t="s">
        <v>28</v>
      </c>
      <c r="C19" s="37" t="s">
        <v>37</v>
      </c>
      <c r="D19" s="26" t="s">
        <v>38</v>
      </c>
      <c r="E19" s="26" t="s">
        <v>18</v>
      </c>
      <c r="F19" s="27" t="s">
        <v>19</v>
      </c>
      <c r="G19" s="28">
        <v>5</v>
      </c>
      <c r="H19" s="29"/>
      <c r="I19" s="4"/>
      <c r="J19" s="34">
        <f t="shared" si="1"/>
        <v>0</v>
      </c>
      <c r="K19" s="29"/>
      <c r="L19" s="5"/>
      <c r="M19" s="35">
        <f t="shared" si="0"/>
        <v>0</v>
      </c>
      <c r="N19" s="6"/>
      <c r="O19" s="12"/>
      <c r="P19" s="12"/>
      <c r="Q19" s="12"/>
      <c r="R19" s="12"/>
      <c r="S19" s="12"/>
      <c r="T19" s="12"/>
      <c r="U19" s="12"/>
      <c r="V19" s="12"/>
      <c r="W19" s="12"/>
      <c r="X19" s="12"/>
      <c r="Y19" s="12"/>
      <c r="Z19" s="12"/>
      <c r="AA19" s="12"/>
      <c r="AB19" s="12"/>
      <c r="AC19" s="12"/>
      <c r="AD19" s="12"/>
      <c r="AE19" s="12"/>
      <c r="AF19" s="12"/>
      <c r="AG19" s="12"/>
      <c r="AH19" s="12"/>
      <c r="AI19" s="32"/>
    </row>
    <row r="20" spans="1:35" s="33" customFormat="1" ht="16">
      <c r="A20" s="10"/>
      <c r="B20" s="36" t="s">
        <v>28</v>
      </c>
      <c r="C20" s="37" t="s">
        <v>39</v>
      </c>
      <c r="D20" s="26" t="s">
        <v>40</v>
      </c>
      <c r="E20" s="26" t="s">
        <v>18</v>
      </c>
      <c r="F20" s="27" t="s">
        <v>19</v>
      </c>
      <c r="G20" s="28">
        <v>5.5</v>
      </c>
      <c r="H20" s="29"/>
      <c r="I20" s="4"/>
      <c r="J20" s="34">
        <f t="shared" si="1"/>
        <v>0</v>
      </c>
      <c r="K20" s="29"/>
      <c r="L20" s="5"/>
      <c r="M20" s="35">
        <f t="shared" si="0"/>
        <v>0</v>
      </c>
      <c r="N20" s="6"/>
      <c r="O20" s="12"/>
      <c r="P20" s="12"/>
      <c r="Q20" s="12"/>
      <c r="R20" s="12"/>
      <c r="S20" s="12"/>
      <c r="T20" s="12"/>
      <c r="U20" s="12"/>
      <c r="V20" s="12"/>
      <c r="W20" s="12"/>
      <c r="X20" s="12"/>
      <c r="Y20" s="12"/>
      <c r="Z20" s="12"/>
      <c r="AA20" s="12"/>
      <c r="AB20" s="12"/>
      <c r="AC20" s="12"/>
      <c r="AD20" s="12"/>
      <c r="AE20" s="12"/>
      <c r="AF20" s="12"/>
      <c r="AG20" s="12"/>
      <c r="AH20" s="12"/>
      <c r="AI20" s="32">
        <v>9</v>
      </c>
    </row>
    <row r="21" spans="1:35" s="33" customFormat="1" ht="16">
      <c r="A21" s="10"/>
      <c r="B21" s="36" t="s">
        <v>28</v>
      </c>
      <c r="C21" s="37" t="s">
        <v>41</v>
      </c>
      <c r="D21" s="26" t="s">
        <v>42</v>
      </c>
      <c r="E21" s="26" t="s">
        <v>18</v>
      </c>
      <c r="F21" s="27" t="s">
        <v>19</v>
      </c>
      <c r="G21" s="28">
        <v>4.28</v>
      </c>
      <c r="H21" s="29"/>
      <c r="I21" s="4"/>
      <c r="J21" s="34">
        <f t="shared" si="1"/>
        <v>0</v>
      </c>
      <c r="K21" s="29"/>
      <c r="L21" s="5"/>
      <c r="M21" s="35">
        <f t="shared" si="0"/>
        <v>0</v>
      </c>
      <c r="N21" s="6"/>
      <c r="O21" s="12"/>
      <c r="P21" s="12"/>
      <c r="Q21" s="12"/>
      <c r="R21" s="12"/>
      <c r="S21" s="12"/>
      <c r="T21" s="12"/>
      <c r="U21" s="12"/>
      <c r="V21" s="12"/>
      <c r="W21" s="12"/>
      <c r="X21" s="12"/>
      <c r="Y21" s="12"/>
      <c r="Z21" s="12"/>
      <c r="AA21" s="12"/>
      <c r="AB21" s="12"/>
      <c r="AC21" s="12"/>
      <c r="AD21" s="12"/>
      <c r="AE21" s="12"/>
      <c r="AF21" s="12"/>
      <c r="AG21" s="12"/>
      <c r="AH21" s="12"/>
      <c r="AI21" s="32">
        <v>10</v>
      </c>
    </row>
    <row r="22" spans="1:35" s="33" customFormat="1" ht="16">
      <c r="A22" s="10"/>
      <c r="B22" s="36" t="s">
        <v>28</v>
      </c>
      <c r="C22" s="37" t="s">
        <v>43</v>
      </c>
      <c r="D22" s="26" t="s">
        <v>44</v>
      </c>
      <c r="E22" s="26" t="s">
        <v>18</v>
      </c>
      <c r="F22" s="27" t="s">
        <v>19</v>
      </c>
      <c r="G22" s="28">
        <v>4.28</v>
      </c>
      <c r="H22" s="29"/>
      <c r="I22" s="4"/>
      <c r="J22" s="34">
        <f t="shared" si="1"/>
        <v>0</v>
      </c>
      <c r="K22" s="29"/>
      <c r="L22" s="5"/>
      <c r="M22" s="35">
        <f t="shared" si="0"/>
        <v>0</v>
      </c>
      <c r="N22" s="6"/>
      <c r="O22" s="12"/>
      <c r="P22" s="12"/>
      <c r="Q22" s="12"/>
      <c r="R22" s="12"/>
      <c r="S22" s="12"/>
      <c r="T22" s="12"/>
      <c r="U22" s="12"/>
      <c r="V22" s="12"/>
      <c r="W22" s="12"/>
      <c r="X22" s="12"/>
      <c r="Y22" s="12"/>
      <c r="Z22" s="12"/>
      <c r="AA22" s="12"/>
      <c r="AB22" s="12"/>
      <c r="AC22" s="12"/>
      <c r="AD22" s="12"/>
      <c r="AE22" s="12"/>
      <c r="AF22" s="12"/>
      <c r="AG22" s="12"/>
      <c r="AH22" s="12"/>
      <c r="AI22" s="32">
        <v>11</v>
      </c>
    </row>
    <row r="23" spans="1:35" s="33" customFormat="1" ht="16">
      <c r="A23" s="10"/>
      <c r="B23" s="36" t="s">
        <v>28</v>
      </c>
      <c r="C23" s="37" t="s">
        <v>45</v>
      </c>
      <c r="D23" s="26" t="s">
        <v>46</v>
      </c>
      <c r="E23" s="26" t="s">
        <v>18</v>
      </c>
      <c r="F23" s="27" t="s">
        <v>19</v>
      </c>
      <c r="G23" s="28">
        <v>2</v>
      </c>
      <c r="H23" s="29"/>
      <c r="I23" s="4"/>
      <c r="J23" s="34">
        <f t="shared" si="1"/>
        <v>0</v>
      </c>
      <c r="K23" s="29"/>
      <c r="L23" s="5"/>
      <c r="M23" s="35">
        <f t="shared" si="0"/>
        <v>0</v>
      </c>
      <c r="N23" s="6"/>
      <c r="O23" s="12"/>
      <c r="P23" s="12"/>
      <c r="Q23" s="12"/>
      <c r="R23" s="12"/>
      <c r="S23" s="12"/>
      <c r="T23" s="12"/>
      <c r="U23" s="12"/>
      <c r="V23" s="12"/>
      <c r="W23" s="12"/>
      <c r="X23" s="12"/>
      <c r="Y23" s="12"/>
      <c r="Z23" s="12"/>
      <c r="AA23" s="12"/>
      <c r="AB23" s="12"/>
      <c r="AC23" s="12"/>
      <c r="AD23" s="12"/>
      <c r="AE23" s="12"/>
      <c r="AF23" s="12"/>
      <c r="AG23" s="12"/>
      <c r="AH23" s="12"/>
      <c r="AI23" s="32">
        <v>12</v>
      </c>
    </row>
    <row r="24" spans="1:35" s="33" customFormat="1" ht="16">
      <c r="A24" s="10"/>
      <c r="B24" s="36" t="s">
        <v>28</v>
      </c>
      <c r="C24" s="37" t="s">
        <v>47</v>
      </c>
      <c r="D24" s="26" t="s">
        <v>48</v>
      </c>
      <c r="E24" s="26" t="s">
        <v>18</v>
      </c>
      <c r="F24" s="27" t="s">
        <v>19</v>
      </c>
      <c r="G24" s="28">
        <v>3</v>
      </c>
      <c r="H24" s="29"/>
      <c r="I24" s="4"/>
      <c r="J24" s="34">
        <f t="shared" si="1"/>
        <v>0</v>
      </c>
      <c r="K24" s="29"/>
      <c r="L24" s="5"/>
      <c r="M24" s="35">
        <f t="shared" si="0"/>
        <v>0</v>
      </c>
      <c r="N24" s="6"/>
      <c r="O24" s="12"/>
      <c r="P24" s="12"/>
      <c r="Q24" s="12"/>
      <c r="R24" s="12"/>
      <c r="S24" s="12"/>
      <c r="T24" s="12"/>
      <c r="U24" s="12"/>
      <c r="V24" s="12"/>
      <c r="W24" s="12"/>
      <c r="X24" s="12"/>
      <c r="Y24" s="12"/>
      <c r="Z24" s="12"/>
      <c r="AA24" s="12"/>
      <c r="AB24" s="12"/>
      <c r="AC24" s="12"/>
      <c r="AD24" s="12"/>
      <c r="AE24" s="12"/>
      <c r="AF24" s="12"/>
      <c r="AG24" s="12"/>
      <c r="AH24" s="12"/>
      <c r="AI24" s="32">
        <v>13</v>
      </c>
    </row>
    <row r="25" spans="1:35" s="33" customFormat="1" ht="16">
      <c r="A25" s="10"/>
      <c r="B25" s="36" t="s">
        <v>28</v>
      </c>
      <c r="C25" s="37" t="s">
        <v>49</v>
      </c>
      <c r="D25" s="26" t="s">
        <v>50</v>
      </c>
      <c r="E25" s="26" t="s">
        <v>18</v>
      </c>
      <c r="F25" s="27" t="s">
        <v>19</v>
      </c>
      <c r="G25" s="28">
        <v>2</v>
      </c>
      <c r="H25" s="29"/>
      <c r="I25" s="4"/>
      <c r="J25" s="34">
        <f t="shared" si="1"/>
        <v>0</v>
      </c>
      <c r="K25" s="29"/>
      <c r="L25" s="5"/>
      <c r="M25" s="35">
        <f t="shared" si="0"/>
        <v>0</v>
      </c>
      <c r="N25" s="6"/>
      <c r="O25" s="12"/>
      <c r="P25" s="12"/>
      <c r="Q25" s="12"/>
      <c r="R25" s="12"/>
      <c r="S25" s="12"/>
      <c r="T25" s="12"/>
      <c r="U25" s="12"/>
      <c r="V25" s="12"/>
      <c r="W25" s="12"/>
      <c r="X25" s="12"/>
      <c r="Y25" s="12"/>
      <c r="Z25" s="12"/>
      <c r="AA25" s="12"/>
      <c r="AB25" s="12"/>
      <c r="AC25" s="12"/>
      <c r="AD25" s="12"/>
      <c r="AE25" s="12"/>
      <c r="AF25" s="12"/>
      <c r="AG25" s="12"/>
      <c r="AH25" s="12"/>
      <c r="AI25" s="32">
        <v>14</v>
      </c>
    </row>
    <row r="26" spans="1:35" s="33" customFormat="1" ht="16">
      <c r="A26" s="10"/>
      <c r="B26" s="25" t="s">
        <v>28</v>
      </c>
      <c r="C26" s="37" t="s">
        <v>51</v>
      </c>
      <c r="D26" s="26" t="s">
        <v>52</v>
      </c>
      <c r="E26" s="26" t="s">
        <v>18</v>
      </c>
      <c r="F26" s="27" t="s">
        <v>19</v>
      </c>
      <c r="G26" s="28">
        <v>2.5</v>
      </c>
      <c r="H26" s="29"/>
      <c r="I26" s="4"/>
      <c r="J26" s="34">
        <f t="shared" si="1"/>
        <v>0</v>
      </c>
      <c r="K26" s="29"/>
      <c r="L26" s="5"/>
      <c r="M26" s="35">
        <f t="shared" si="0"/>
        <v>0</v>
      </c>
      <c r="N26" s="6"/>
      <c r="O26" s="12"/>
      <c r="P26" s="12"/>
      <c r="Q26" s="12"/>
      <c r="R26" s="12"/>
      <c r="S26" s="12"/>
      <c r="T26" s="12"/>
      <c r="U26" s="12"/>
      <c r="V26" s="12"/>
      <c r="W26" s="12"/>
      <c r="X26" s="12"/>
      <c r="Y26" s="12"/>
      <c r="Z26" s="12"/>
      <c r="AA26" s="12"/>
      <c r="AB26" s="12"/>
      <c r="AC26" s="12"/>
      <c r="AD26" s="12"/>
      <c r="AE26" s="12"/>
      <c r="AF26" s="12"/>
      <c r="AG26" s="12"/>
      <c r="AH26" s="12"/>
      <c r="AI26" s="32">
        <v>15</v>
      </c>
    </row>
    <row r="27" spans="1:35" s="33" customFormat="1" ht="16">
      <c r="A27" s="10"/>
      <c r="B27" s="36" t="s">
        <v>28</v>
      </c>
      <c r="C27" s="37" t="s">
        <v>53</v>
      </c>
      <c r="D27" s="26" t="s">
        <v>54</v>
      </c>
      <c r="E27" s="26" t="s">
        <v>18</v>
      </c>
      <c r="F27" s="27" t="s">
        <v>19</v>
      </c>
      <c r="G27" s="28">
        <v>60</v>
      </c>
      <c r="H27" s="29"/>
      <c r="I27" s="4"/>
      <c r="J27" s="34">
        <f t="shared" si="1"/>
        <v>0</v>
      </c>
      <c r="K27" s="29"/>
      <c r="L27" s="5"/>
      <c r="M27" s="35">
        <f t="shared" si="0"/>
        <v>0</v>
      </c>
      <c r="N27" s="6"/>
      <c r="O27" s="12"/>
      <c r="P27" s="12"/>
      <c r="Q27" s="12"/>
      <c r="R27" s="12"/>
      <c r="S27" s="12"/>
      <c r="T27" s="12"/>
      <c r="U27" s="12"/>
      <c r="V27" s="12"/>
      <c r="W27" s="12"/>
      <c r="X27" s="12"/>
      <c r="Y27" s="12"/>
      <c r="Z27" s="12"/>
      <c r="AA27" s="12"/>
      <c r="AB27" s="12"/>
      <c r="AC27" s="12"/>
      <c r="AD27" s="12"/>
      <c r="AE27" s="12"/>
      <c r="AF27" s="12"/>
      <c r="AG27" s="12"/>
      <c r="AH27" s="12"/>
      <c r="AI27" s="32">
        <v>16</v>
      </c>
    </row>
    <row r="28" spans="1:35" s="33" customFormat="1" ht="16">
      <c r="A28" s="10"/>
      <c r="B28" s="67" t="s">
        <v>28</v>
      </c>
      <c r="C28" s="68" t="s">
        <v>615</v>
      </c>
      <c r="D28" s="69" t="s">
        <v>616</v>
      </c>
      <c r="E28" s="69" t="s">
        <v>18</v>
      </c>
      <c r="F28" s="70" t="s">
        <v>19</v>
      </c>
      <c r="G28" s="71">
        <v>80</v>
      </c>
      <c r="H28" s="29"/>
      <c r="I28" s="4"/>
      <c r="J28" s="34">
        <f t="shared" si="1"/>
        <v>0</v>
      </c>
      <c r="K28" s="29"/>
      <c r="L28" s="5"/>
      <c r="M28" s="35">
        <f t="shared" si="0"/>
        <v>0</v>
      </c>
      <c r="N28" s="6"/>
      <c r="O28" s="12"/>
      <c r="P28" s="12"/>
      <c r="Q28" s="12"/>
      <c r="R28" s="12"/>
      <c r="S28" s="12"/>
      <c r="T28" s="12"/>
      <c r="U28" s="12"/>
      <c r="V28" s="12"/>
      <c r="W28" s="12"/>
      <c r="X28" s="12"/>
      <c r="Y28" s="12"/>
      <c r="Z28" s="12"/>
      <c r="AA28" s="12"/>
      <c r="AB28" s="12"/>
      <c r="AC28" s="12"/>
      <c r="AD28" s="12"/>
      <c r="AE28" s="12"/>
      <c r="AF28" s="12"/>
      <c r="AG28" s="12"/>
      <c r="AH28" s="12"/>
      <c r="AI28" s="32"/>
    </row>
    <row r="29" spans="1:35" s="33" customFormat="1" ht="16">
      <c r="A29" s="10"/>
      <c r="B29" s="36" t="s">
        <v>28</v>
      </c>
      <c r="C29" s="37" t="s">
        <v>55</v>
      </c>
      <c r="D29" s="26" t="s">
        <v>56</v>
      </c>
      <c r="E29" s="26" t="s">
        <v>18</v>
      </c>
      <c r="F29" s="27" t="s">
        <v>19</v>
      </c>
      <c r="G29" s="28">
        <v>3</v>
      </c>
      <c r="H29" s="29"/>
      <c r="I29" s="4"/>
      <c r="J29" s="34">
        <f t="shared" si="1"/>
        <v>0</v>
      </c>
      <c r="K29" s="29"/>
      <c r="L29" s="5"/>
      <c r="M29" s="35">
        <f t="shared" si="0"/>
        <v>0</v>
      </c>
      <c r="N29" s="6"/>
      <c r="O29" s="12"/>
      <c r="P29" s="12"/>
      <c r="Q29" s="12"/>
      <c r="R29" s="12"/>
      <c r="S29" s="12"/>
      <c r="T29" s="12"/>
      <c r="U29" s="12"/>
      <c r="V29" s="12"/>
      <c r="W29" s="12"/>
      <c r="X29" s="12"/>
      <c r="Y29" s="12"/>
      <c r="Z29" s="12"/>
      <c r="AA29" s="12"/>
      <c r="AB29" s="12"/>
      <c r="AC29" s="12"/>
      <c r="AD29" s="12"/>
      <c r="AE29" s="12"/>
      <c r="AF29" s="12"/>
      <c r="AG29" s="12"/>
      <c r="AH29" s="12"/>
      <c r="AI29" s="32">
        <v>17</v>
      </c>
    </row>
    <row r="30" spans="1:35" s="33" customFormat="1" ht="16">
      <c r="A30" s="10"/>
      <c r="B30" s="36" t="s">
        <v>28</v>
      </c>
      <c r="C30" s="37" t="s">
        <v>57</v>
      </c>
      <c r="D30" s="26" t="s">
        <v>58</v>
      </c>
      <c r="E30" s="26" t="s">
        <v>18</v>
      </c>
      <c r="F30" s="27" t="s">
        <v>19</v>
      </c>
      <c r="G30" s="28">
        <v>3</v>
      </c>
      <c r="H30" s="29"/>
      <c r="I30" s="4"/>
      <c r="J30" s="34">
        <f t="shared" ref="J30:J31" si="2">I30*G30</f>
        <v>0</v>
      </c>
      <c r="K30" s="29"/>
      <c r="L30" s="5"/>
      <c r="M30" s="35">
        <f t="shared" ref="M30:M31" si="3">L30*G30</f>
        <v>0</v>
      </c>
      <c r="N30" s="6"/>
      <c r="O30" s="12"/>
      <c r="P30" s="12"/>
      <c r="Q30" s="12"/>
      <c r="R30" s="12"/>
      <c r="S30" s="12"/>
      <c r="T30" s="12"/>
      <c r="U30" s="12"/>
      <c r="V30" s="12"/>
      <c r="W30" s="12"/>
      <c r="X30" s="12"/>
      <c r="Y30" s="12"/>
      <c r="Z30" s="12"/>
      <c r="AA30" s="12"/>
      <c r="AB30" s="12"/>
      <c r="AC30" s="12"/>
      <c r="AD30" s="12"/>
      <c r="AE30" s="12"/>
      <c r="AF30" s="12"/>
      <c r="AG30" s="12"/>
      <c r="AH30" s="12"/>
      <c r="AI30" s="32"/>
    </row>
    <row r="31" spans="1:35" s="33" customFormat="1" ht="16">
      <c r="A31" s="10"/>
      <c r="B31" s="36" t="s">
        <v>28</v>
      </c>
      <c r="C31" s="37" t="s">
        <v>59</v>
      </c>
      <c r="D31" s="26" t="s">
        <v>60</v>
      </c>
      <c r="E31" s="26" t="s">
        <v>18</v>
      </c>
      <c r="F31" s="27" t="s">
        <v>19</v>
      </c>
      <c r="G31" s="28">
        <v>3200</v>
      </c>
      <c r="H31" s="29"/>
      <c r="I31" s="4"/>
      <c r="J31" s="34">
        <f t="shared" si="2"/>
        <v>0</v>
      </c>
      <c r="K31" s="29"/>
      <c r="L31" s="5"/>
      <c r="M31" s="35">
        <f t="shared" si="3"/>
        <v>0</v>
      </c>
      <c r="N31" s="6"/>
      <c r="O31" s="12"/>
      <c r="P31" s="12"/>
      <c r="Q31" s="12"/>
      <c r="R31" s="12"/>
      <c r="S31" s="12"/>
      <c r="T31" s="12"/>
      <c r="U31" s="12"/>
      <c r="V31" s="12"/>
      <c r="W31" s="12"/>
      <c r="X31" s="12"/>
      <c r="Y31" s="12"/>
      <c r="Z31" s="12"/>
      <c r="AA31" s="12"/>
      <c r="AB31" s="12"/>
      <c r="AC31" s="12"/>
      <c r="AD31" s="12"/>
      <c r="AE31" s="12"/>
      <c r="AF31" s="12"/>
      <c r="AG31" s="12"/>
      <c r="AH31" s="12"/>
      <c r="AI31" s="32"/>
    </row>
    <row r="32" spans="1:35" s="33" customFormat="1" ht="16">
      <c r="A32" s="10"/>
      <c r="B32" s="36" t="s">
        <v>28</v>
      </c>
      <c r="C32" s="37" t="s">
        <v>61</v>
      </c>
      <c r="D32" s="26" t="s">
        <v>62</v>
      </c>
      <c r="E32" s="26" t="s">
        <v>18</v>
      </c>
      <c r="F32" s="27" t="s">
        <v>19</v>
      </c>
      <c r="G32" s="28">
        <v>3200</v>
      </c>
      <c r="H32" s="29"/>
      <c r="I32" s="4"/>
      <c r="J32" s="34">
        <f t="shared" si="1"/>
        <v>0</v>
      </c>
      <c r="K32" s="29"/>
      <c r="L32" s="5"/>
      <c r="M32" s="35">
        <f t="shared" si="0"/>
        <v>0</v>
      </c>
      <c r="N32" s="6"/>
      <c r="O32" s="12"/>
      <c r="P32" s="12"/>
      <c r="Q32" s="12"/>
      <c r="R32" s="12"/>
      <c r="S32" s="12"/>
      <c r="T32" s="12"/>
      <c r="U32" s="12"/>
      <c r="V32" s="12"/>
      <c r="W32" s="12"/>
      <c r="X32" s="12"/>
      <c r="Y32" s="12"/>
      <c r="Z32" s="12"/>
      <c r="AA32" s="12"/>
      <c r="AB32" s="12"/>
      <c r="AC32" s="12"/>
      <c r="AD32" s="12"/>
      <c r="AE32" s="12"/>
      <c r="AF32" s="12"/>
      <c r="AG32" s="12"/>
      <c r="AH32" s="12"/>
      <c r="AI32" s="32">
        <v>18</v>
      </c>
    </row>
    <row r="33" spans="1:35" s="33" customFormat="1" ht="16">
      <c r="A33" s="10"/>
      <c r="B33" s="36" t="s">
        <v>28</v>
      </c>
      <c r="C33" s="37" t="s">
        <v>63</v>
      </c>
      <c r="D33" s="26" t="s">
        <v>64</v>
      </c>
      <c r="E33" s="26" t="s">
        <v>18</v>
      </c>
      <c r="F33" s="27" t="s">
        <v>19</v>
      </c>
      <c r="G33" s="28">
        <v>4</v>
      </c>
      <c r="H33" s="29"/>
      <c r="I33" s="4"/>
      <c r="J33" s="34">
        <f t="shared" si="1"/>
        <v>0</v>
      </c>
      <c r="K33" s="29"/>
      <c r="L33" s="5"/>
      <c r="M33" s="35">
        <f t="shared" si="0"/>
        <v>0</v>
      </c>
      <c r="N33" s="6"/>
      <c r="O33" s="12"/>
      <c r="P33" s="12"/>
      <c r="Q33" s="12"/>
      <c r="R33" s="12"/>
      <c r="S33" s="12"/>
      <c r="T33" s="12"/>
      <c r="U33" s="12"/>
      <c r="V33" s="12"/>
      <c r="W33" s="12"/>
      <c r="X33" s="12"/>
      <c r="Y33" s="12"/>
      <c r="Z33" s="12"/>
      <c r="AA33" s="12"/>
      <c r="AB33" s="12"/>
      <c r="AC33" s="12"/>
      <c r="AD33" s="12"/>
      <c r="AE33" s="12"/>
      <c r="AF33" s="12"/>
      <c r="AG33" s="12"/>
      <c r="AH33" s="12"/>
      <c r="AI33" s="32">
        <v>19</v>
      </c>
    </row>
    <row r="34" spans="1:35" s="33" customFormat="1" ht="16">
      <c r="A34" s="10"/>
      <c r="B34" s="36" t="s">
        <v>28</v>
      </c>
      <c r="C34" s="37" t="s">
        <v>65</v>
      </c>
      <c r="D34" s="26" t="s">
        <v>66</v>
      </c>
      <c r="E34" s="26" t="s">
        <v>18</v>
      </c>
      <c r="F34" s="27" t="s">
        <v>19</v>
      </c>
      <c r="G34" s="28">
        <v>4</v>
      </c>
      <c r="H34" s="29"/>
      <c r="I34" s="4"/>
      <c r="J34" s="34">
        <f t="shared" si="1"/>
        <v>0</v>
      </c>
      <c r="K34" s="29"/>
      <c r="L34" s="5"/>
      <c r="M34" s="35">
        <f t="shared" si="0"/>
        <v>0</v>
      </c>
      <c r="N34" s="6"/>
      <c r="O34" s="12"/>
      <c r="P34" s="12"/>
      <c r="Q34" s="12"/>
      <c r="R34" s="12"/>
      <c r="S34" s="12"/>
      <c r="T34" s="12"/>
      <c r="U34" s="12"/>
      <c r="V34" s="12"/>
      <c r="W34" s="12"/>
      <c r="X34" s="12"/>
      <c r="Y34" s="12"/>
      <c r="Z34" s="12"/>
      <c r="AA34" s="12"/>
      <c r="AB34" s="12"/>
      <c r="AC34" s="12"/>
      <c r="AD34" s="12"/>
      <c r="AE34" s="12"/>
      <c r="AF34" s="12"/>
      <c r="AG34" s="12"/>
      <c r="AH34" s="12"/>
      <c r="AI34" s="32">
        <v>20</v>
      </c>
    </row>
    <row r="35" spans="1:35" s="33" customFormat="1" ht="16">
      <c r="A35" s="10"/>
      <c r="B35" s="36" t="s">
        <v>28</v>
      </c>
      <c r="C35" s="37" t="s">
        <v>67</v>
      </c>
      <c r="D35" s="26" t="s">
        <v>68</v>
      </c>
      <c r="E35" s="26" t="s">
        <v>18</v>
      </c>
      <c r="F35" s="27" t="s">
        <v>19</v>
      </c>
      <c r="G35" s="28">
        <v>4</v>
      </c>
      <c r="H35" s="29"/>
      <c r="I35" s="4"/>
      <c r="J35" s="34">
        <f t="shared" si="1"/>
        <v>0</v>
      </c>
      <c r="K35" s="29"/>
      <c r="L35" s="5"/>
      <c r="M35" s="35">
        <f t="shared" si="0"/>
        <v>0</v>
      </c>
      <c r="N35" s="6"/>
      <c r="O35" s="12"/>
      <c r="P35" s="12"/>
      <c r="Q35" s="12"/>
      <c r="R35" s="12"/>
      <c r="S35" s="12"/>
      <c r="T35" s="12"/>
      <c r="U35" s="12"/>
      <c r="V35" s="12"/>
      <c r="W35" s="12"/>
      <c r="X35" s="12"/>
      <c r="Y35" s="12"/>
      <c r="Z35" s="12"/>
      <c r="AA35" s="12"/>
      <c r="AB35" s="12"/>
      <c r="AC35" s="12"/>
      <c r="AD35" s="12"/>
      <c r="AE35" s="12"/>
      <c r="AF35" s="12"/>
      <c r="AG35" s="12"/>
      <c r="AH35" s="12"/>
      <c r="AI35" s="32">
        <v>21</v>
      </c>
    </row>
    <row r="36" spans="1:35" s="33" customFormat="1" ht="16">
      <c r="A36" s="10"/>
      <c r="B36" s="36" t="s">
        <v>28</v>
      </c>
      <c r="C36" s="37" t="s">
        <v>69</v>
      </c>
      <c r="D36" s="26" t="s">
        <v>70</v>
      </c>
      <c r="E36" s="26" t="s">
        <v>18</v>
      </c>
      <c r="F36" s="27" t="s">
        <v>19</v>
      </c>
      <c r="G36" s="28">
        <v>9</v>
      </c>
      <c r="H36" s="29"/>
      <c r="I36" s="4"/>
      <c r="J36" s="34">
        <f t="shared" ref="J36:J46" si="4">I36*G36</f>
        <v>0</v>
      </c>
      <c r="K36" s="29"/>
      <c r="L36" s="5"/>
      <c r="M36" s="35">
        <f t="shared" ref="M36:M95" si="5">L36*G36</f>
        <v>0</v>
      </c>
      <c r="N36" s="6"/>
      <c r="O36" s="12"/>
      <c r="P36" s="12"/>
      <c r="Q36" s="12"/>
      <c r="R36" s="12"/>
      <c r="S36" s="12"/>
      <c r="T36" s="12"/>
      <c r="U36" s="12"/>
      <c r="V36" s="12"/>
      <c r="W36" s="12"/>
      <c r="X36" s="12"/>
      <c r="Y36" s="12"/>
      <c r="Z36" s="12"/>
      <c r="AA36" s="12"/>
      <c r="AB36" s="12"/>
      <c r="AC36" s="12"/>
      <c r="AD36" s="12"/>
      <c r="AE36" s="12"/>
      <c r="AF36" s="12"/>
      <c r="AG36" s="12"/>
      <c r="AH36" s="12"/>
      <c r="AI36" s="32"/>
    </row>
    <row r="37" spans="1:35" s="33" customFormat="1" ht="16">
      <c r="A37" s="10"/>
      <c r="B37" s="36" t="s">
        <v>28</v>
      </c>
      <c r="C37" s="37" t="s">
        <v>71</v>
      </c>
      <c r="D37" s="26" t="s">
        <v>72</v>
      </c>
      <c r="E37" s="26" t="s">
        <v>18</v>
      </c>
      <c r="F37" s="27" t="s">
        <v>19</v>
      </c>
      <c r="G37" s="28">
        <v>2</v>
      </c>
      <c r="H37" s="29"/>
      <c r="I37" s="4"/>
      <c r="J37" s="34">
        <f t="shared" si="4"/>
        <v>0</v>
      </c>
      <c r="K37" s="29"/>
      <c r="L37" s="5"/>
      <c r="M37" s="35">
        <f t="shared" si="5"/>
        <v>0</v>
      </c>
      <c r="N37" s="6"/>
      <c r="O37" s="12"/>
      <c r="P37" s="12"/>
      <c r="Q37" s="12"/>
      <c r="R37" s="12"/>
      <c r="S37" s="12"/>
      <c r="T37" s="12"/>
      <c r="U37" s="12"/>
      <c r="V37" s="12"/>
      <c r="W37" s="12"/>
      <c r="X37" s="12"/>
      <c r="Y37" s="12"/>
      <c r="Z37" s="12"/>
      <c r="AA37" s="12"/>
      <c r="AB37" s="12"/>
      <c r="AC37" s="12"/>
      <c r="AD37" s="12"/>
      <c r="AE37" s="12"/>
      <c r="AF37" s="12"/>
      <c r="AG37" s="12"/>
      <c r="AH37" s="12"/>
      <c r="AI37" s="32"/>
    </row>
    <row r="38" spans="1:35" s="33" customFormat="1" ht="16">
      <c r="A38" s="10"/>
      <c r="B38" s="36" t="s">
        <v>28</v>
      </c>
      <c r="C38" s="37" t="s">
        <v>73</v>
      </c>
      <c r="D38" s="26" t="s">
        <v>74</v>
      </c>
      <c r="E38" s="26" t="s">
        <v>18</v>
      </c>
      <c r="F38" s="27" t="s">
        <v>19</v>
      </c>
      <c r="G38" s="28">
        <v>5</v>
      </c>
      <c r="H38" s="29"/>
      <c r="I38" s="4"/>
      <c r="J38" s="34">
        <f t="shared" si="4"/>
        <v>0</v>
      </c>
      <c r="K38" s="29"/>
      <c r="L38" s="5"/>
      <c r="M38" s="35">
        <f t="shared" si="5"/>
        <v>0</v>
      </c>
      <c r="N38" s="6"/>
      <c r="O38" s="12"/>
      <c r="P38" s="12"/>
      <c r="Q38" s="12"/>
      <c r="R38" s="12"/>
      <c r="S38" s="12"/>
      <c r="T38" s="12"/>
      <c r="U38" s="12"/>
      <c r="V38" s="12"/>
      <c r="W38" s="12"/>
      <c r="X38" s="12"/>
      <c r="Y38" s="12"/>
      <c r="Z38" s="12"/>
      <c r="AA38" s="12"/>
      <c r="AB38" s="12"/>
      <c r="AC38" s="12"/>
      <c r="AD38" s="12"/>
      <c r="AE38" s="12"/>
      <c r="AF38" s="12"/>
      <c r="AG38" s="12"/>
      <c r="AH38" s="12"/>
      <c r="AI38" s="32"/>
    </row>
    <row r="39" spans="1:35" s="33" customFormat="1" ht="16">
      <c r="A39" s="10"/>
      <c r="B39" s="36" t="s">
        <v>28</v>
      </c>
      <c r="C39" s="37" t="s">
        <v>75</v>
      </c>
      <c r="D39" s="26" t="s">
        <v>76</v>
      </c>
      <c r="E39" s="26" t="s">
        <v>18</v>
      </c>
      <c r="F39" s="27" t="s">
        <v>19</v>
      </c>
      <c r="G39" s="28">
        <v>50</v>
      </c>
      <c r="H39" s="29"/>
      <c r="I39" s="4"/>
      <c r="J39" s="34">
        <f t="shared" si="4"/>
        <v>0</v>
      </c>
      <c r="K39" s="29"/>
      <c r="L39" s="5"/>
      <c r="M39" s="35">
        <f t="shared" si="5"/>
        <v>0</v>
      </c>
      <c r="N39" s="6"/>
      <c r="O39" s="12"/>
      <c r="P39" s="12"/>
      <c r="Q39" s="12"/>
      <c r="R39" s="12"/>
      <c r="S39" s="12"/>
      <c r="T39" s="12"/>
      <c r="U39" s="12"/>
      <c r="V39" s="12"/>
      <c r="W39" s="12"/>
      <c r="X39" s="12"/>
      <c r="Y39" s="12"/>
      <c r="Z39" s="12"/>
      <c r="AA39" s="12"/>
      <c r="AB39" s="12"/>
      <c r="AC39" s="12"/>
      <c r="AD39" s="12"/>
      <c r="AE39" s="12"/>
      <c r="AF39" s="12"/>
      <c r="AG39" s="12"/>
      <c r="AH39" s="12"/>
      <c r="AI39" s="32"/>
    </row>
    <row r="40" spans="1:35" s="33" customFormat="1" ht="16">
      <c r="A40" s="10"/>
      <c r="B40" s="36" t="s">
        <v>28</v>
      </c>
      <c r="C40" s="37" t="s">
        <v>77</v>
      </c>
      <c r="D40" s="26" t="s">
        <v>78</v>
      </c>
      <c r="E40" s="26" t="s">
        <v>18</v>
      </c>
      <c r="F40" s="27" t="s">
        <v>19</v>
      </c>
      <c r="G40" s="28">
        <v>50</v>
      </c>
      <c r="H40" s="29"/>
      <c r="I40" s="4"/>
      <c r="J40" s="34">
        <f t="shared" si="4"/>
        <v>0</v>
      </c>
      <c r="K40" s="29"/>
      <c r="L40" s="5"/>
      <c r="M40" s="35">
        <f t="shared" si="5"/>
        <v>0</v>
      </c>
      <c r="N40" s="6"/>
      <c r="O40" s="12"/>
      <c r="P40" s="12"/>
      <c r="Q40" s="12"/>
      <c r="R40" s="12"/>
      <c r="S40" s="12"/>
      <c r="T40" s="12"/>
      <c r="U40" s="12"/>
      <c r="V40" s="12"/>
      <c r="W40" s="12"/>
      <c r="X40" s="12"/>
      <c r="Y40" s="12"/>
      <c r="Z40" s="12"/>
      <c r="AA40" s="12"/>
      <c r="AB40" s="12"/>
      <c r="AC40" s="12"/>
      <c r="AD40" s="12"/>
      <c r="AE40" s="12"/>
      <c r="AF40" s="12"/>
      <c r="AG40" s="12"/>
      <c r="AH40" s="12"/>
      <c r="AI40" s="32"/>
    </row>
    <row r="41" spans="1:35" s="33" customFormat="1" ht="16">
      <c r="A41" s="10"/>
      <c r="B41" s="36" t="s">
        <v>28</v>
      </c>
      <c r="C41" s="37" t="s">
        <v>79</v>
      </c>
      <c r="D41" s="26" t="s">
        <v>80</v>
      </c>
      <c r="E41" s="26" t="s">
        <v>18</v>
      </c>
      <c r="F41" s="27" t="s">
        <v>19</v>
      </c>
      <c r="G41" s="28">
        <v>1500</v>
      </c>
      <c r="H41" s="29"/>
      <c r="I41" s="4"/>
      <c r="J41" s="34">
        <f t="shared" si="4"/>
        <v>0</v>
      </c>
      <c r="K41" s="29"/>
      <c r="L41" s="5"/>
      <c r="M41" s="35">
        <f t="shared" si="5"/>
        <v>0</v>
      </c>
      <c r="N41" s="6"/>
      <c r="O41" s="12"/>
      <c r="P41" s="12"/>
      <c r="Q41" s="12"/>
      <c r="R41" s="12"/>
      <c r="S41" s="12"/>
      <c r="T41" s="12"/>
      <c r="U41" s="12"/>
      <c r="V41" s="12"/>
      <c r="W41" s="12"/>
      <c r="X41" s="12"/>
      <c r="Y41" s="12"/>
      <c r="Z41" s="12"/>
      <c r="AA41" s="12"/>
      <c r="AB41" s="12"/>
      <c r="AC41" s="12"/>
      <c r="AD41" s="12"/>
      <c r="AE41" s="12"/>
      <c r="AF41" s="12"/>
      <c r="AG41" s="12"/>
      <c r="AH41" s="12"/>
      <c r="AI41" s="32"/>
    </row>
    <row r="42" spans="1:35" s="33" customFormat="1" ht="16">
      <c r="A42" s="10"/>
      <c r="B42" s="25" t="s">
        <v>81</v>
      </c>
      <c r="C42" s="37" t="s">
        <v>82</v>
      </c>
      <c r="D42" s="26" t="s">
        <v>83</v>
      </c>
      <c r="E42" s="26" t="s">
        <v>18</v>
      </c>
      <c r="F42" s="27" t="s">
        <v>19</v>
      </c>
      <c r="G42" s="28">
        <v>178</v>
      </c>
      <c r="H42" s="29"/>
      <c r="I42" s="4"/>
      <c r="J42" s="34">
        <f t="shared" si="4"/>
        <v>0</v>
      </c>
      <c r="K42" s="29"/>
      <c r="L42" s="5"/>
      <c r="M42" s="35">
        <f t="shared" si="5"/>
        <v>0</v>
      </c>
      <c r="N42" s="6"/>
      <c r="O42" s="12"/>
      <c r="P42" s="12"/>
      <c r="Q42" s="12"/>
      <c r="R42" s="12"/>
      <c r="S42" s="12"/>
      <c r="T42" s="12"/>
      <c r="U42" s="12"/>
      <c r="V42" s="12"/>
      <c r="W42" s="12"/>
      <c r="X42" s="12"/>
      <c r="Y42" s="12"/>
      <c r="Z42" s="12"/>
      <c r="AA42" s="12"/>
      <c r="AB42" s="12"/>
      <c r="AC42" s="12"/>
      <c r="AD42" s="12"/>
      <c r="AE42" s="12"/>
      <c r="AF42" s="12"/>
      <c r="AG42" s="12"/>
      <c r="AH42" s="12"/>
      <c r="AI42" s="32"/>
    </row>
    <row r="43" spans="1:35" s="33" customFormat="1" ht="16">
      <c r="A43" s="10"/>
      <c r="B43" s="25" t="s">
        <v>81</v>
      </c>
      <c r="C43" s="37" t="s">
        <v>84</v>
      </c>
      <c r="D43" s="26" t="s">
        <v>85</v>
      </c>
      <c r="E43" s="26" t="s">
        <v>18</v>
      </c>
      <c r="F43" s="27" t="s">
        <v>19</v>
      </c>
      <c r="G43" s="28">
        <v>52</v>
      </c>
      <c r="H43" s="29"/>
      <c r="I43" s="4"/>
      <c r="J43" s="34">
        <f t="shared" si="4"/>
        <v>0</v>
      </c>
      <c r="K43" s="29"/>
      <c r="L43" s="5"/>
      <c r="M43" s="35">
        <f t="shared" si="5"/>
        <v>0</v>
      </c>
      <c r="N43" s="6"/>
      <c r="O43" s="12"/>
      <c r="P43" s="12"/>
      <c r="Q43" s="12"/>
      <c r="R43" s="12"/>
      <c r="S43" s="12"/>
      <c r="T43" s="12"/>
      <c r="U43" s="12"/>
      <c r="V43" s="12"/>
      <c r="W43" s="12"/>
      <c r="X43" s="12"/>
      <c r="Y43" s="12"/>
      <c r="Z43" s="12"/>
      <c r="AA43" s="12"/>
      <c r="AB43" s="12"/>
      <c r="AC43" s="12"/>
      <c r="AD43" s="12"/>
      <c r="AE43" s="12"/>
      <c r="AF43" s="12"/>
      <c r="AG43" s="12"/>
      <c r="AH43" s="12"/>
      <c r="AI43" s="32"/>
    </row>
    <row r="44" spans="1:35" s="33" customFormat="1" ht="16">
      <c r="A44" s="10"/>
      <c r="B44" s="25" t="s">
        <v>81</v>
      </c>
      <c r="C44" s="37" t="s">
        <v>86</v>
      </c>
      <c r="D44" s="26" t="s">
        <v>87</v>
      </c>
      <c r="E44" s="26" t="s">
        <v>18</v>
      </c>
      <c r="F44" s="27" t="s">
        <v>19</v>
      </c>
      <c r="G44" s="28">
        <v>41</v>
      </c>
      <c r="H44" s="29"/>
      <c r="I44" s="4"/>
      <c r="J44" s="34">
        <f t="shared" si="4"/>
        <v>0</v>
      </c>
      <c r="K44" s="29"/>
      <c r="L44" s="5"/>
      <c r="M44" s="35">
        <f t="shared" si="5"/>
        <v>0</v>
      </c>
      <c r="N44" s="6"/>
      <c r="O44" s="12"/>
      <c r="P44" s="12"/>
      <c r="Q44" s="12"/>
      <c r="R44" s="12"/>
      <c r="S44" s="12"/>
      <c r="T44" s="12"/>
      <c r="U44" s="12"/>
      <c r="V44" s="12"/>
      <c r="W44" s="12"/>
      <c r="X44" s="12"/>
      <c r="Y44" s="12"/>
      <c r="Z44" s="12"/>
      <c r="AA44" s="12"/>
      <c r="AB44" s="12"/>
      <c r="AC44" s="12"/>
      <c r="AD44" s="12"/>
      <c r="AE44" s="12"/>
      <c r="AF44" s="12"/>
      <c r="AG44" s="12"/>
      <c r="AH44" s="12"/>
      <c r="AI44" s="32"/>
    </row>
    <row r="45" spans="1:35" s="33" customFormat="1" ht="16">
      <c r="A45" s="10"/>
      <c r="B45" s="25" t="s">
        <v>81</v>
      </c>
      <c r="C45" s="37" t="s">
        <v>88</v>
      </c>
      <c r="D45" s="69" t="s">
        <v>629</v>
      </c>
      <c r="E45" s="26" t="s">
        <v>18</v>
      </c>
      <c r="F45" s="27" t="s">
        <v>19</v>
      </c>
      <c r="G45" s="28">
        <v>150</v>
      </c>
      <c r="H45" s="29"/>
      <c r="I45" s="4"/>
      <c r="J45" s="34">
        <f t="shared" si="4"/>
        <v>0</v>
      </c>
      <c r="K45" s="29"/>
      <c r="L45" s="5"/>
      <c r="M45" s="35">
        <f t="shared" si="5"/>
        <v>0</v>
      </c>
      <c r="N45" s="6"/>
      <c r="O45" s="12"/>
      <c r="P45" s="12"/>
      <c r="Q45" s="12"/>
      <c r="R45" s="12"/>
      <c r="S45" s="12"/>
      <c r="T45" s="12"/>
      <c r="U45" s="12"/>
      <c r="V45" s="12"/>
      <c r="W45" s="12"/>
      <c r="X45" s="12"/>
      <c r="Y45" s="12"/>
      <c r="Z45" s="12"/>
      <c r="AA45" s="12"/>
      <c r="AB45" s="12"/>
      <c r="AC45" s="12"/>
      <c r="AD45" s="12"/>
      <c r="AE45" s="12"/>
      <c r="AF45" s="12"/>
      <c r="AG45" s="12"/>
      <c r="AH45" s="12"/>
      <c r="AI45" s="32"/>
    </row>
    <row r="46" spans="1:35" s="33" customFormat="1" ht="16">
      <c r="A46" s="10"/>
      <c r="B46" s="25" t="s">
        <v>81</v>
      </c>
      <c r="C46" s="37" t="s">
        <v>89</v>
      </c>
      <c r="D46" s="69" t="s">
        <v>630</v>
      </c>
      <c r="E46" s="26" t="s">
        <v>18</v>
      </c>
      <c r="F46" s="27" t="s">
        <v>19</v>
      </c>
      <c r="G46" s="28">
        <v>50</v>
      </c>
      <c r="H46" s="29"/>
      <c r="I46" s="4"/>
      <c r="J46" s="34">
        <f t="shared" si="4"/>
        <v>0</v>
      </c>
      <c r="K46" s="29"/>
      <c r="L46" s="5"/>
      <c r="M46" s="35">
        <f t="shared" si="5"/>
        <v>0</v>
      </c>
      <c r="N46" s="6"/>
      <c r="O46" s="12"/>
      <c r="P46" s="12"/>
      <c r="Q46" s="12"/>
      <c r="R46" s="12"/>
      <c r="S46" s="12"/>
      <c r="T46" s="12"/>
      <c r="U46" s="12"/>
      <c r="V46" s="12"/>
      <c r="W46" s="12"/>
      <c r="X46" s="12"/>
      <c r="Y46" s="12"/>
      <c r="Z46" s="12"/>
      <c r="AA46" s="12"/>
      <c r="AB46" s="12"/>
      <c r="AC46" s="12"/>
      <c r="AD46" s="12"/>
      <c r="AE46" s="12"/>
      <c r="AF46" s="12"/>
      <c r="AG46" s="12"/>
      <c r="AH46" s="12"/>
      <c r="AI46" s="32"/>
    </row>
    <row r="47" spans="1:35" ht="16">
      <c r="B47" s="25" t="s">
        <v>81</v>
      </c>
      <c r="C47" s="37" t="s">
        <v>90</v>
      </c>
      <c r="D47" s="26" t="s">
        <v>91</v>
      </c>
      <c r="E47" s="26" t="s">
        <v>18</v>
      </c>
      <c r="F47" s="27" t="s">
        <v>19</v>
      </c>
      <c r="G47" s="28">
        <v>45</v>
      </c>
      <c r="H47" s="29"/>
      <c r="I47" s="4"/>
      <c r="J47" s="34">
        <f>I47*G47</f>
        <v>0</v>
      </c>
      <c r="K47" s="29"/>
      <c r="L47" s="5"/>
      <c r="M47" s="35">
        <f t="shared" si="5"/>
        <v>0</v>
      </c>
      <c r="N47" s="6"/>
      <c r="AI47" s="33"/>
    </row>
    <row r="48" spans="1:35" ht="16">
      <c r="B48" s="36" t="s">
        <v>92</v>
      </c>
      <c r="C48" s="37" t="s">
        <v>93</v>
      </c>
      <c r="D48" s="26" t="s">
        <v>94</v>
      </c>
      <c r="E48" s="26"/>
      <c r="F48" s="27" t="s">
        <v>610</v>
      </c>
      <c r="G48" s="28">
        <v>3</v>
      </c>
      <c r="H48" s="29"/>
      <c r="I48" s="4"/>
      <c r="J48" s="34">
        <f t="shared" ref="J48:J107" si="6">I48*G48</f>
        <v>0</v>
      </c>
      <c r="K48" s="29"/>
      <c r="L48" s="5"/>
      <c r="M48" s="35">
        <f t="shared" si="5"/>
        <v>0</v>
      </c>
      <c r="N48" s="6"/>
      <c r="AI48" s="33"/>
    </row>
    <row r="49" spans="2:35" ht="16">
      <c r="B49" s="36" t="s">
        <v>92</v>
      </c>
      <c r="C49" s="37" t="s">
        <v>95</v>
      </c>
      <c r="D49" s="26" t="s">
        <v>96</v>
      </c>
      <c r="E49" s="26"/>
      <c r="F49" s="27" t="s">
        <v>610</v>
      </c>
      <c r="G49" s="28">
        <v>5</v>
      </c>
      <c r="H49" s="29"/>
      <c r="I49" s="4"/>
      <c r="J49" s="34">
        <f t="shared" si="6"/>
        <v>0</v>
      </c>
      <c r="K49" s="29"/>
      <c r="L49" s="5"/>
      <c r="M49" s="35">
        <f t="shared" si="5"/>
        <v>0</v>
      </c>
      <c r="N49" s="6"/>
      <c r="AI49" s="33"/>
    </row>
    <row r="50" spans="2:35" ht="16">
      <c r="B50" s="36" t="s">
        <v>92</v>
      </c>
      <c r="C50" s="37" t="s">
        <v>97</v>
      </c>
      <c r="D50" s="26" t="s">
        <v>98</v>
      </c>
      <c r="E50" s="26"/>
      <c r="F50" s="27" t="s">
        <v>610</v>
      </c>
      <c r="G50" s="28">
        <v>66.02</v>
      </c>
      <c r="H50" s="29"/>
      <c r="I50" s="4"/>
      <c r="J50" s="34">
        <f t="shared" si="6"/>
        <v>0</v>
      </c>
      <c r="K50" s="29"/>
      <c r="L50" s="5"/>
      <c r="M50" s="35">
        <f t="shared" si="5"/>
        <v>0</v>
      </c>
      <c r="N50" s="6"/>
    </row>
    <row r="51" spans="2:35" ht="16">
      <c r="B51" s="36" t="s">
        <v>92</v>
      </c>
      <c r="C51" s="37" t="s">
        <v>99</v>
      </c>
      <c r="D51" s="26" t="s">
        <v>100</v>
      </c>
      <c r="E51" s="26"/>
      <c r="F51" s="27" t="s">
        <v>610</v>
      </c>
      <c r="G51" s="28">
        <v>6.98</v>
      </c>
      <c r="H51" s="29"/>
      <c r="I51" s="4"/>
      <c r="J51" s="34">
        <f t="shared" si="6"/>
        <v>0</v>
      </c>
      <c r="K51" s="29"/>
      <c r="L51" s="5"/>
      <c r="M51" s="35">
        <f t="shared" si="5"/>
        <v>0</v>
      </c>
      <c r="N51" s="6"/>
    </row>
    <row r="52" spans="2:35" ht="16">
      <c r="B52" s="36" t="s">
        <v>92</v>
      </c>
      <c r="C52" s="37" t="s">
        <v>101</v>
      </c>
      <c r="D52" s="26" t="s">
        <v>102</v>
      </c>
      <c r="E52" s="26"/>
      <c r="F52" s="27" t="s">
        <v>610</v>
      </c>
      <c r="G52" s="28">
        <v>393.52</v>
      </c>
      <c r="H52" s="29"/>
      <c r="I52" s="4"/>
      <c r="J52" s="34">
        <f t="shared" si="6"/>
        <v>0</v>
      </c>
      <c r="K52" s="29"/>
      <c r="L52" s="5"/>
      <c r="M52" s="35">
        <f t="shared" si="5"/>
        <v>0</v>
      </c>
      <c r="N52" s="6"/>
    </row>
    <row r="53" spans="2:35" ht="16">
      <c r="B53" s="36" t="s">
        <v>92</v>
      </c>
      <c r="C53" s="37" t="s">
        <v>103</v>
      </c>
      <c r="D53" s="26" t="s">
        <v>104</v>
      </c>
      <c r="E53" s="26"/>
      <c r="F53" s="27" t="s">
        <v>610</v>
      </c>
      <c r="G53" s="28">
        <v>9.93</v>
      </c>
      <c r="H53" s="29"/>
      <c r="I53" s="4"/>
      <c r="J53" s="34">
        <f t="shared" si="6"/>
        <v>0</v>
      </c>
      <c r="K53" s="29"/>
      <c r="L53" s="5"/>
      <c r="M53" s="35">
        <f t="shared" si="5"/>
        <v>0</v>
      </c>
      <c r="N53" s="6"/>
    </row>
    <row r="54" spans="2:35" ht="16">
      <c r="B54" s="36" t="s">
        <v>92</v>
      </c>
      <c r="C54" s="37" t="s">
        <v>105</v>
      </c>
      <c r="D54" s="26" t="s">
        <v>106</v>
      </c>
      <c r="E54" s="26"/>
      <c r="F54" s="27" t="s">
        <v>610</v>
      </c>
      <c r="G54" s="28">
        <v>5.74</v>
      </c>
      <c r="H54" s="29"/>
      <c r="I54" s="4"/>
      <c r="J54" s="34">
        <f t="shared" si="6"/>
        <v>0</v>
      </c>
      <c r="K54" s="29"/>
      <c r="L54" s="5"/>
      <c r="M54" s="35">
        <f t="shared" si="5"/>
        <v>0</v>
      </c>
      <c r="N54" s="6"/>
    </row>
    <row r="55" spans="2:35" ht="16">
      <c r="B55" s="36" t="s">
        <v>92</v>
      </c>
      <c r="C55" s="37" t="s">
        <v>107</v>
      </c>
      <c r="D55" s="26" t="s">
        <v>108</v>
      </c>
      <c r="E55" s="26"/>
      <c r="F55" s="27" t="s">
        <v>610</v>
      </c>
      <c r="G55" s="28">
        <v>5.6</v>
      </c>
      <c r="H55" s="29"/>
      <c r="I55" s="4"/>
      <c r="J55" s="34">
        <f t="shared" si="6"/>
        <v>0</v>
      </c>
      <c r="K55" s="29"/>
      <c r="L55" s="5"/>
      <c r="M55" s="35">
        <f t="shared" si="5"/>
        <v>0</v>
      </c>
      <c r="N55" s="6"/>
    </row>
    <row r="56" spans="2:35" ht="16">
      <c r="B56" s="36" t="s">
        <v>92</v>
      </c>
      <c r="C56" s="37" t="s">
        <v>109</v>
      </c>
      <c r="D56" s="26" t="s">
        <v>110</v>
      </c>
      <c r="E56" s="26"/>
      <c r="F56" s="27" t="s">
        <v>610</v>
      </c>
      <c r="G56" s="28">
        <v>4.9000000000000004</v>
      </c>
      <c r="H56" s="29"/>
      <c r="I56" s="4"/>
      <c r="J56" s="34">
        <f t="shared" si="6"/>
        <v>0</v>
      </c>
      <c r="K56" s="29"/>
      <c r="L56" s="5"/>
      <c r="M56" s="35">
        <f t="shared" si="5"/>
        <v>0</v>
      </c>
      <c r="N56" s="6"/>
    </row>
    <row r="57" spans="2:35" ht="16">
      <c r="B57" s="36" t="s">
        <v>92</v>
      </c>
      <c r="C57" s="37" t="s">
        <v>111</v>
      </c>
      <c r="D57" s="26" t="s">
        <v>112</v>
      </c>
      <c r="E57" s="26"/>
      <c r="F57" s="27" t="s">
        <v>610</v>
      </c>
      <c r="G57" s="28">
        <v>4.5199999999999996</v>
      </c>
      <c r="H57" s="29"/>
      <c r="I57" s="4"/>
      <c r="J57" s="34">
        <f t="shared" si="6"/>
        <v>0</v>
      </c>
      <c r="K57" s="29"/>
      <c r="L57" s="5"/>
      <c r="M57" s="35">
        <f t="shared" si="5"/>
        <v>0</v>
      </c>
      <c r="N57" s="6"/>
    </row>
    <row r="58" spans="2:35" ht="16">
      <c r="B58" s="36" t="s">
        <v>92</v>
      </c>
      <c r="C58" s="37" t="s">
        <v>113</v>
      </c>
      <c r="D58" s="26" t="s">
        <v>114</v>
      </c>
      <c r="E58" s="26"/>
      <c r="F58" s="27" t="s">
        <v>610</v>
      </c>
      <c r="G58" s="28">
        <v>71.5</v>
      </c>
      <c r="H58" s="29"/>
      <c r="I58" s="4"/>
      <c r="J58" s="34">
        <f t="shared" si="6"/>
        <v>0</v>
      </c>
      <c r="K58" s="29"/>
      <c r="L58" s="5"/>
      <c r="M58" s="35">
        <f t="shared" si="5"/>
        <v>0</v>
      </c>
      <c r="N58" s="6"/>
    </row>
    <row r="59" spans="2:35" ht="16">
      <c r="B59" s="36" t="s">
        <v>92</v>
      </c>
      <c r="C59" s="37" t="s">
        <v>115</v>
      </c>
      <c r="D59" s="26" t="s">
        <v>116</v>
      </c>
      <c r="E59" s="26"/>
      <c r="F59" s="27" t="s">
        <v>610</v>
      </c>
      <c r="G59" s="28">
        <v>6.61</v>
      </c>
      <c r="H59" s="29"/>
      <c r="I59" s="4"/>
      <c r="J59" s="34">
        <f t="shared" si="6"/>
        <v>0</v>
      </c>
      <c r="K59" s="29"/>
      <c r="L59" s="5"/>
      <c r="M59" s="35">
        <f t="shared" si="5"/>
        <v>0</v>
      </c>
      <c r="N59" s="6"/>
    </row>
    <row r="60" spans="2:35" ht="16">
      <c r="B60" s="36" t="s">
        <v>92</v>
      </c>
      <c r="C60" s="37" t="s">
        <v>117</v>
      </c>
      <c r="D60" s="26" t="s">
        <v>118</v>
      </c>
      <c r="E60" s="26"/>
      <c r="F60" s="27" t="s">
        <v>610</v>
      </c>
      <c r="G60" s="28">
        <v>5.3</v>
      </c>
      <c r="H60" s="29"/>
      <c r="I60" s="4"/>
      <c r="J60" s="34">
        <f t="shared" si="6"/>
        <v>0</v>
      </c>
      <c r="K60" s="29"/>
      <c r="L60" s="5"/>
      <c r="M60" s="35">
        <f t="shared" si="5"/>
        <v>0</v>
      </c>
      <c r="N60" s="6"/>
    </row>
    <row r="61" spans="2:35" ht="16">
      <c r="B61" s="36" t="s">
        <v>92</v>
      </c>
      <c r="C61" s="37" t="s">
        <v>119</v>
      </c>
      <c r="D61" s="26" t="s">
        <v>120</v>
      </c>
      <c r="E61" s="26"/>
      <c r="F61" s="27" t="s">
        <v>610</v>
      </c>
      <c r="G61" s="28">
        <v>1.78</v>
      </c>
      <c r="H61" s="29"/>
      <c r="I61" s="4"/>
      <c r="J61" s="34">
        <f t="shared" si="6"/>
        <v>0</v>
      </c>
      <c r="K61" s="29"/>
      <c r="L61" s="5"/>
      <c r="M61" s="35">
        <f t="shared" si="5"/>
        <v>0</v>
      </c>
      <c r="N61" s="6"/>
    </row>
    <row r="62" spans="2:35" ht="16">
      <c r="B62" s="36" t="s">
        <v>92</v>
      </c>
      <c r="C62" s="37" t="s">
        <v>121</v>
      </c>
      <c r="D62" s="26" t="s">
        <v>122</v>
      </c>
      <c r="E62" s="26"/>
      <c r="F62" s="27" t="s">
        <v>610</v>
      </c>
      <c r="G62" s="28">
        <v>10</v>
      </c>
      <c r="H62" s="29"/>
      <c r="I62" s="4"/>
      <c r="J62" s="34">
        <f t="shared" si="6"/>
        <v>0</v>
      </c>
      <c r="K62" s="29"/>
      <c r="L62" s="5"/>
      <c r="M62" s="35">
        <f t="shared" si="5"/>
        <v>0</v>
      </c>
      <c r="N62" s="6"/>
    </row>
    <row r="63" spans="2:35" ht="16">
      <c r="B63" s="36" t="s">
        <v>92</v>
      </c>
      <c r="C63" s="37" t="s">
        <v>123</v>
      </c>
      <c r="D63" s="26" t="s">
        <v>124</v>
      </c>
      <c r="E63" s="26"/>
      <c r="F63" s="27" t="s">
        <v>610</v>
      </c>
      <c r="G63" s="28">
        <v>10</v>
      </c>
      <c r="H63" s="29"/>
      <c r="I63" s="4"/>
      <c r="J63" s="34">
        <f t="shared" si="6"/>
        <v>0</v>
      </c>
      <c r="K63" s="29"/>
      <c r="L63" s="5"/>
      <c r="M63" s="35">
        <f t="shared" si="5"/>
        <v>0</v>
      </c>
      <c r="N63" s="6"/>
    </row>
    <row r="64" spans="2:35" ht="16">
      <c r="B64" s="36" t="s">
        <v>92</v>
      </c>
      <c r="C64" s="37" t="s">
        <v>125</v>
      </c>
      <c r="D64" s="26" t="s">
        <v>126</v>
      </c>
      <c r="E64" s="26"/>
      <c r="F64" s="27" t="s">
        <v>610</v>
      </c>
      <c r="G64" s="28">
        <v>10</v>
      </c>
      <c r="H64" s="29"/>
      <c r="I64" s="4"/>
      <c r="J64" s="34">
        <f t="shared" si="6"/>
        <v>0</v>
      </c>
      <c r="K64" s="29"/>
      <c r="L64" s="5"/>
      <c r="M64" s="35">
        <f t="shared" si="5"/>
        <v>0</v>
      </c>
      <c r="N64" s="6"/>
    </row>
    <row r="65" spans="2:14" ht="16">
      <c r="B65" s="36" t="s">
        <v>92</v>
      </c>
      <c r="C65" s="37" t="s">
        <v>127</v>
      </c>
      <c r="D65" s="26" t="s">
        <v>128</v>
      </c>
      <c r="E65" s="26"/>
      <c r="F65" s="27" t="s">
        <v>610</v>
      </c>
      <c r="G65" s="28">
        <v>10</v>
      </c>
      <c r="H65" s="29"/>
      <c r="I65" s="4"/>
      <c r="J65" s="34">
        <f t="shared" si="6"/>
        <v>0</v>
      </c>
      <c r="K65" s="29"/>
      <c r="L65" s="5"/>
      <c r="M65" s="35">
        <f t="shared" si="5"/>
        <v>0</v>
      </c>
      <c r="N65" s="6"/>
    </row>
    <row r="66" spans="2:14" ht="16">
      <c r="B66" s="36" t="s">
        <v>92</v>
      </c>
      <c r="C66" s="37" t="s">
        <v>129</v>
      </c>
      <c r="D66" s="26" t="s">
        <v>130</v>
      </c>
      <c r="E66" s="26"/>
      <c r="F66" s="27" t="s">
        <v>610</v>
      </c>
      <c r="G66" s="28">
        <v>10</v>
      </c>
      <c r="H66" s="29"/>
      <c r="I66" s="4"/>
      <c r="J66" s="34">
        <f t="shared" si="6"/>
        <v>0</v>
      </c>
      <c r="K66" s="29"/>
      <c r="L66" s="5"/>
      <c r="M66" s="35">
        <f t="shared" si="5"/>
        <v>0</v>
      </c>
      <c r="N66" s="6"/>
    </row>
    <row r="67" spans="2:14" ht="16">
      <c r="B67" s="36" t="s">
        <v>92</v>
      </c>
      <c r="C67" s="37" t="s">
        <v>131</v>
      </c>
      <c r="D67" s="26" t="s">
        <v>132</v>
      </c>
      <c r="E67" s="26"/>
      <c r="F67" s="27" t="s">
        <v>610</v>
      </c>
      <c r="G67" s="28">
        <v>25.06</v>
      </c>
      <c r="H67" s="29"/>
      <c r="I67" s="4"/>
      <c r="J67" s="34">
        <f t="shared" si="6"/>
        <v>0</v>
      </c>
      <c r="K67" s="29"/>
      <c r="L67" s="5"/>
      <c r="M67" s="35">
        <f t="shared" si="5"/>
        <v>0</v>
      </c>
      <c r="N67" s="6"/>
    </row>
    <row r="68" spans="2:14" ht="16">
      <c r="B68" s="36" t="s">
        <v>92</v>
      </c>
      <c r="C68" s="37" t="s">
        <v>133</v>
      </c>
      <c r="D68" s="26" t="s">
        <v>134</v>
      </c>
      <c r="E68" s="26"/>
      <c r="F68" s="27" t="s">
        <v>610</v>
      </c>
      <c r="G68" s="28">
        <v>64.47</v>
      </c>
      <c r="H68" s="29"/>
      <c r="I68" s="4"/>
      <c r="J68" s="34">
        <f t="shared" si="6"/>
        <v>0</v>
      </c>
      <c r="K68" s="29"/>
      <c r="L68" s="5"/>
      <c r="M68" s="35">
        <f t="shared" si="5"/>
        <v>0</v>
      </c>
      <c r="N68" s="6"/>
    </row>
    <row r="69" spans="2:14" ht="16">
      <c r="B69" s="36" t="s">
        <v>92</v>
      </c>
      <c r="C69" s="37" t="s">
        <v>135</v>
      </c>
      <c r="D69" s="26" t="s">
        <v>136</v>
      </c>
      <c r="E69" s="26"/>
      <c r="F69" s="27" t="s">
        <v>610</v>
      </c>
      <c r="G69" s="28">
        <v>56.88</v>
      </c>
      <c r="H69" s="29"/>
      <c r="I69" s="4"/>
      <c r="J69" s="34">
        <f t="shared" si="6"/>
        <v>0</v>
      </c>
      <c r="K69" s="29"/>
      <c r="L69" s="5"/>
      <c r="M69" s="35">
        <f t="shared" si="5"/>
        <v>0</v>
      </c>
      <c r="N69" s="6"/>
    </row>
    <row r="70" spans="2:14" ht="16">
      <c r="B70" s="36" t="s">
        <v>92</v>
      </c>
      <c r="C70" s="37" t="s">
        <v>137</v>
      </c>
      <c r="D70" s="26" t="s">
        <v>138</v>
      </c>
      <c r="E70" s="26"/>
      <c r="F70" s="27" t="s">
        <v>610</v>
      </c>
      <c r="G70" s="28">
        <v>90.21</v>
      </c>
      <c r="H70" s="29"/>
      <c r="I70" s="4"/>
      <c r="J70" s="34">
        <f t="shared" si="6"/>
        <v>0</v>
      </c>
      <c r="K70" s="29"/>
      <c r="L70" s="5"/>
      <c r="M70" s="35">
        <f t="shared" si="5"/>
        <v>0</v>
      </c>
      <c r="N70" s="6"/>
    </row>
    <row r="71" spans="2:14" ht="16">
      <c r="B71" s="36" t="s">
        <v>92</v>
      </c>
      <c r="C71" s="37" t="s">
        <v>139</v>
      </c>
      <c r="D71" s="26" t="s">
        <v>140</v>
      </c>
      <c r="E71" s="26"/>
      <c r="F71" s="27" t="s">
        <v>610</v>
      </c>
      <c r="G71" s="28">
        <v>39.200000000000003</v>
      </c>
      <c r="H71" s="29"/>
      <c r="I71" s="4"/>
      <c r="J71" s="34">
        <f t="shared" si="6"/>
        <v>0</v>
      </c>
      <c r="K71" s="29"/>
      <c r="L71" s="5"/>
      <c r="M71" s="35">
        <f t="shared" si="5"/>
        <v>0</v>
      </c>
      <c r="N71" s="6"/>
    </row>
    <row r="72" spans="2:14" ht="16">
      <c r="B72" s="36" t="s">
        <v>92</v>
      </c>
      <c r="C72" s="37" t="s">
        <v>141</v>
      </c>
      <c r="D72" s="26" t="s">
        <v>142</v>
      </c>
      <c r="E72" s="26"/>
      <c r="F72" s="27" t="s">
        <v>610</v>
      </c>
      <c r="G72" s="28">
        <v>30</v>
      </c>
      <c r="H72" s="29"/>
      <c r="I72" s="4"/>
      <c r="J72" s="34">
        <f t="shared" si="6"/>
        <v>0</v>
      </c>
      <c r="K72" s="29"/>
      <c r="L72" s="5"/>
      <c r="M72" s="35">
        <f t="shared" si="5"/>
        <v>0</v>
      </c>
      <c r="N72" s="6"/>
    </row>
    <row r="73" spans="2:14" ht="16">
      <c r="B73" s="36" t="s">
        <v>92</v>
      </c>
      <c r="C73" s="37" t="s">
        <v>143</v>
      </c>
      <c r="D73" s="26" t="s">
        <v>144</v>
      </c>
      <c r="E73" s="26"/>
      <c r="F73" s="27" t="s">
        <v>610</v>
      </c>
      <c r="G73" s="28">
        <v>65</v>
      </c>
      <c r="H73" s="29"/>
      <c r="I73" s="4"/>
      <c r="J73" s="34">
        <f t="shared" si="6"/>
        <v>0</v>
      </c>
      <c r="K73" s="29"/>
      <c r="L73" s="5"/>
      <c r="M73" s="35">
        <f t="shared" si="5"/>
        <v>0</v>
      </c>
      <c r="N73" s="6"/>
    </row>
    <row r="74" spans="2:14" ht="16">
      <c r="B74" s="36" t="s">
        <v>92</v>
      </c>
      <c r="C74" s="37" t="s">
        <v>145</v>
      </c>
      <c r="D74" s="26" t="s">
        <v>146</v>
      </c>
      <c r="E74" s="26"/>
      <c r="F74" s="27" t="s">
        <v>610</v>
      </c>
      <c r="G74" s="28">
        <v>125</v>
      </c>
      <c r="H74" s="29"/>
      <c r="I74" s="4"/>
      <c r="J74" s="34">
        <f t="shared" si="6"/>
        <v>0</v>
      </c>
      <c r="K74" s="29"/>
      <c r="L74" s="5"/>
      <c r="M74" s="35">
        <f t="shared" si="5"/>
        <v>0</v>
      </c>
      <c r="N74" s="6"/>
    </row>
    <row r="75" spans="2:14" ht="16">
      <c r="B75" s="36" t="s">
        <v>92</v>
      </c>
      <c r="C75" s="37" t="s">
        <v>147</v>
      </c>
      <c r="D75" s="26" t="s">
        <v>148</v>
      </c>
      <c r="E75" s="26"/>
      <c r="F75" s="27" t="s">
        <v>610</v>
      </c>
      <c r="G75" s="28">
        <v>7.5</v>
      </c>
      <c r="H75" s="29"/>
      <c r="I75" s="4"/>
      <c r="J75" s="34">
        <f t="shared" si="6"/>
        <v>0</v>
      </c>
      <c r="K75" s="29"/>
      <c r="L75" s="5"/>
      <c r="M75" s="35">
        <f t="shared" si="5"/>
        <v>0</v>
      </c>
      <c r="N75" s="6"/>
    </row>
    <row r="76" spans="2:14" ht="16">
      <c r="B76" s="36" t="s">
        <v>92</v>
      </c>
      <c r="C76" s="37" t="s">
        <v>149</v>
      </c>
      <c r="D76" s="26" t="s">
        <v>150</v>
      </c>
      <c r="E76" s="26"/>
      <c r="F76" s="27" t="s">
        <v>610</v>
      </c>
      <c r="G76" s="28">
        <v>32.299999999999997</v>
      </c>
      <c r="H76" s="29"/>
      <c r="I76" s="4"/>
      <c r="J76" s="34">
        <f t="shared" si="6"/>
        <v>0</v>
      </c>
      <c r="K76" s="29"/>
      <c r="L76" s="5"/>
      <c r="M76" s="35">
        <f t="shared" si="5"/>
        <v>0</v>
      </c>
      <c r="N76" s="6"/>
    </row>
    <row r="77" spans="2:14" ht="16">
      <c r="B77" s="36" t="s">
        <v>92</v>
      </c>
      <c r="C77" s="37" t="s">
        <v>151</v>
      </c>
      <c r="D77" s="26" t="s">
        <v>152</v>
      </c>
      <c r="E77" s="26"/>
      <c r="F77" s="27" t="s">
        <v>610</v>
      </c>
      <c r="G77" s="28">
        <v>155.72999999999999</v>
      </c>
      <c r="H77" s="29"/>
      <c r="I77" s="4"/>
      <c r="J77" s="34">
        <f t="shared" si="6"/>
        <v>0</v>
      </c>
      <c r="K77" s="29"/>
      <c r="L77" s="5"/>
      <c r="M77" s="35">
        <f t="shared" si="5"/>
        <v>0</v>
      </c>
      <c r="N77" s="6"/>
    </row>
    <row r="78" spans="2:14" ht="16">
      <c r="B78" s="36" t="s">
        <v>15</v>
      </c>
      <c r="C78" s="37" t="s">
        <v>153</v>
      </c>
      <c r="D78" s="69" t="s">
        <v>620</v>
      </c>
      <c r="E78" s="26"/>
      <c r="F78" s="27" t="s">
        <v>610</v>
      </c>
      <c r="G78" s="28">
        <v>1.52</v>
      </c>
      <c r="H78" s="29"/>
      <c r="I78" s="4"/>
      <c r="J78" s="34">
        <f t="shared" si="6"/>
        <v>0</v>
      </c>
      <c r="K78" s="29"/>
      <c r="L78" s="5"/>
      <c r="M78" s="35">
        <f t="shared" si="5"/>
        <v>0</v>
      </c>
      <c r="N78" s="6"/>
    </row>
    <row r="79" spans="2:14" ht="16">
      <c r="B79" s="36" t="s">
        <v>15</v>
      </c>
      <c r="C79" s="37" t="s">
        <v>154</v>
      </c>
      <c r="D79" s="69" t="s">
        <v>621</v>
      </c>
      <c r="E79" s="26"/>
      <c r="F79" s="27" t="s">
        <v>610</v>
      </c>
      <c r="G79" s="28">
        <v>0.47</v>
      </c>
      <c r="H79" s="29"/>
      <c r="I79" s="4"/>
      <c r="J79" s="34">
        <f t="shared" si="6"/>
        <v>0</v>
      </c>
      <c r="K79" s="29"/>
      <c r="L79" s="5"/>
      <c r="M79" s="35">
        <f t="shared" si="5"/>
        <v>0</v>
      </c>
      <c r="N79" s="6"/>
    </row>
    <row r="80" spans="2:14" ht="16">
      <c r="B80" s="36" t="s">
        <v>15</v>
      </c>
      <c r="C80" s="37" t="s">
        <v>155</v>
      </c>
      <c r="D80" s="26" t="s">
        <v>156</v>
      </c>
      <c r="E80" s="26"/>
      <c r="F80" s="27" t="s">
        <v>610</v>
      </c>
      <c r="G80" s="28">
        <v>3</v>
      </c>
      <c r="H80" s="29"/>
      <c r="I80" s="4"/>
      <c r="J80" s="34">
        <f t="shared" si="6"/>
        <v>0</v>
      </c>
      <c r="K80" s="29"/>
      <c r="L80" s="5"/>
      <c r="M80" s="35">
        <f t="shared" si="5"/>
        <v>0</v>
      </c>
      <c r="N80" s="6"/>
    </row>
    <row r="81" spans="2:14" ht="16">
      <c r="B81" s="36" t="s">
        <v>15</v>
      </c>
      <c r="C81" s="37" t="s">
        <v>157</v>
      </c>
      <c r="D81" s="26" t="s">
        <v>158</v>
      </c>
      <c r="E81" s="26"/>
      <c r="F81" s="27" t="s">
        <v>610</v>
      </c>
      <c r="G81" s="28">
        <v>200</v>
      </c>
      <c r="H81" s="29"/>
      <c r="I81" s="4"/>
      <c r="J81" s="34">
        <f t="shared" si="6"/>
        <v>0</v>
      </c>
      <c r="K81" s="29"/>
      <c r="L81" s="5"/>
      <c r="M81" s="35">
        <f t="shared" si="5"/>
        <v>0</v>
      </c>
      <c r="N81" s="6"/>
    </row>
    <row r="82" spans="2:14" ht="16">
      <c r="B82" s="36" t="s">
        <v>15</v>
      </c>
      <c r="C82" s="37" t="s">
        <v>159</v>
      </c>
      <c r="D82" s="26" t="s">
        <v>160</v>
      </c>
      <c r="E82" s="26"/>
      <c r="F82" s="27" t="s">
        <v>610</v>
      </c>
      <c r="G82" s="28">
        <v>10.49</v>
      </c>
      <c r="H82" s="29"/>
      <c r="I82" s="4"/>
      <c r="J82" s="34">
        <f t="shared" si="6"/>
        <v>0</v>
      </c>
      <c r="K82" s="29"/>
      <c r="L82" s="5"/>
      <c r="M82" s="35">
        <f t="shared" si="5"/>
        <v>0</v>
      </c>
      <c r="N82" s="6"/>
    </row>
    <row r="83" spans="2:14" ht="16">
      <c r="B83" s="36" t="s">
        <v>15</v>
      </c>
      <c r="C83" s="37" t="s">
        <v>161</v>
      </c>
      <c r="D83" s="26" t="s">
        <v>162</v>
      </c>
      <c r="E83" s="26"/>
      <c r="F83" s="27" t="s">
        <v>610</v>
      </c>
      <c r="G83" s="28">
        <v>125</v>
      </c>
      <c r="H83" s="29"/>
      <c r="I83" s="4"/>
      <c r="J83" s="34">
        <f t="shared" si="6"/>
        <v>0</v>
      </c>
      <c r="K83" s="29"/>
      <c r="L83" s="5"/>
      <c r="M83" s="35">
        <f t="shared" si="5"/>
        <v>0</v>
      </c>
      <c r="N83" s="6"/>
    </row>
    <row r="84" spans="2:14" ht="16">
      <c r="B84" s="36" t="s">
        <v>15</v>
      </c>
      <c r="C84" s="37" t="s">
        <v>163</v>
      </c>
      <c r="D84" s="26" t="s">
        <v>164</v>
      </c>
      <c r="E84" s="26"/>
      <c r="F84" s="27" t="s">
        <v>610</v>
      </c>
      <c r="G84" s="28">
        <v>100</v>
      </c>
      <c r="H84" s="29"/>
      <c r="I84" s="4"/>
      <c r="J84" s="34">
        <f t="shared" si="6"/>
        <v>0</v>
      </c>
      <c r="K84" s="29"/>
      <c r="L84" s="5"/>
      <c r="M84" s="35">
        <f t="shared" si="5"/>
        <v>0</v>
      </c>
      <c r="N84" s="6"/>
    </row>
    <row r="85" spans="2:14" ht="16">
      <c r="B85" s="36" t="s">
        <v>15</v>
      </c>
      <c r="C85" s="37" t="s">
        <v>165</v>
      </c>
      <c r="D85" s="26" t="s">
        <v>166</v>
      </c>
      <c r="E85" s="26"/>
      <c r="F85" s="27" t="s">
        <v>610</v>
      </c>
      <c r="G85" s="28">
        <v>300</v>
      </c>
      <c r="H85" s="29"/>
      <c r="I85" s="4"/>
      <c r="J85" s="34">
        <f t="shared" si="6"/>
        <v>0</v>
      </c>
      <c r="K85" s="29"/>
      <c r="L85" s="5"/>
      <c r="M85" s="35">
        <f t="shared" si="5"/>
        <v>0</v>
      </c>
      <c r="N85" s="6"/>
    </row>
    <row r="86" spans="2:14" ht="16">
      <c r="B86" s="36" t="s">
        <v>15</v>
      </c>
      <c r="C86" s="37" t="s">
        <v>167</v>
      </c>
      <c r="D86" s="26" t="s">
        <v>168</v>
      </c>
      <c r="E86" s="26"/>
      <c r="F86" s="27" t="s">
        <v>610</v>
      </c>
      <c r="G86" s="28">
        <v>8</v>
      </c>
      <c r="H86" s="29"/>
      <c r="I86" s="4"/>
      <c r="J86" s="34">
        <f t="shared" si="6"/>
        <v>0</v>
      </c>
      <c r="K86" s="29"/>
      <c r="L86" s="5"/>
      <c r="M86" s="35">
        <f t="shared" si="5"/>
        <v>0</v>
      </c>
      <c r="N86" s="6"/>
    </row>
    <row r="87" spans="2:14" ht="16">
      <c r="B87" s="36" t="s">
        <v>15</v>
      </c>
      <c r="C87" s="37" t="s">
        <v>169</v>
      </c>
      <c r="D87" s="26" t="s">
        <v>170</v>
      </c>
      <c r="E87" s="26"/>
      <c r="F87" s="27" t="s">
        <v>610</v>
      </c>
      <c r="G87" s="28">
        <v>250</v>
      </c>
      <c r="H87" s="29"/>
      <c r="I87" s="4"/>
      <c r="J87" s="34">
        <f t="shared" si="6"/>
        <v>0</v>
      </c>
      <c r="K87" s="29"/>
      <c r="L87" s="5"/>
      <c r="M87" s="35">
        <f t="shared" si="5"/>
        <v>0</v>
      </c>
      <c r="N87" s="6"/>
    </row>
    <row r="88" spans="2:14" ht="16">
      <c r="B88" s="36" t="s">
        <v>15</v>
      </c>
      <c r="C88" s="37" t="s">
        <v>171</v>
      </c>
      <c r="D88" s="26" t="s">
        <v>172</v>
      </c>
      <c r="E88" s="26"/>
      <c r="F88" s="27" t="s">
        <v>610</v>
      </c>
      <c r="G88" s="28">
        <v>6.81</v>
      </c>
      <c r="H88" s="29"/>
      <c r="I88" s="4"/>
      <c r="J88" s="34">
        <f t="shared" si="6"/>
        <v>0</v>
      </c>
      <c r="K88" s="29"/>
      <c r="L88" s="5"/>
      <c r="M88" s="35">
        <f t="shared" si="5"/>
        <v>0</v>
      </c>
      <c r="N88" s="6"/>
    </row>
    <row r="89" spans="2:14" ht="16">
      <c r="B89" s="36" t="s">
        <v>15</v>
      </c>
      <c r="C89" s="37" t="s">
        <v>173</v>
      </c>
      <c r="D89" s="26" t="s">
        <v>174</v>
      </c>
      <c r="E89" s="26"/>
      <c r="F89" s="27" t="s">
        <v>610</v>
      </c>
      <c r="G89" s="28">
        <v>2.2999999999999998</v>
      </c>
      <c r="H89" s="29"/>
      <c r="I89" s="4"/>
      <c r="J89" s="34">
        <f t="shared" si="6"/>
        <v>0</v>
      </c>
      <c r="K89" s="29"/>
      <c r="L89" s="5"/>
      <c r="M89" s="35">
        <f t="shared" si="5"/>
        <v>0</v>
      </c>
      <c r="N89" s="6"/>
    </row>
    <row r="90" spans="2:14" ht="16">
      <c r="B90" s="36" t="s">
        <v>15</v>
      </c>
      <c r="C90" s="37" t="s">
        <v>175</v>
      </c>
      <c r="D90" s="26" t="s">
        <v>176</v>
      </c>
      <c r="E90" s="26"/>
      <c r="F90" s="27" t="s">
        <v>610</v>
      </c>
      <c r="G90" s="28">
        <v>23884</v>
      </c>
      <c r="H90" s="29"/>
      <c r="I90" s="4"/>
      <c r="J90" s="34">
        <f t="shared" si="6"/>
        <v>0</v>
      </c>
      <c r="K90" s="29"/>
      <c r="L90" s="5"/>
      <c r="M90" s="35">
        <f t="shared" si="5"/>
        <v>0</v>
      </c>
      <c r="N90" s="6"/>
    </row>
    <row r="91" spans="2:14" ht="16">
      <c r="B91" s="36" t="s">
        <v>15</v>
      </c>
      <c r="C91" s="37" t="s">
        <v>177</v>
      </c>
      <c r="D91" s="26" t="s">
        <v>178</v>
      </c>
      <c r="E91" s="26"/>
      <c r="F91" s="27" t="s">
        <v>610</v>
      </c>
      <c r="G91" s="28">
        <v>51972.46</v>
      </c>
      <c r="H91" s="29"/>
      <c r="I91" s="4"/>
      <c r="J91" s="34">
        <f t="shared" si="6"/>
        <v>0</v>
      </c>
      <c r="K91" s="29"/>
      <c r="L91" s="5"/>
      <c r="M91" s="35">
        <f t="shared" si="5"/>
        <v>0</v>
      </c>
      <c r="N91" s="6"/>
    </row>
    <row r="92" spans="2:14" ht="16">
      <c r="B92" s="36" t="s">
        <v>15</v>
      </c>
      <c r="C92" s="37" t="s">
        <v>179</v>
      </c>
      <c r="D92" s="26" t="s">
        <v>180</v>
      </c>
      <c r="E92" s="26"/>
      <c r="F92" s="27" t="s">
        <v>610</v>
      </c>
      <c r="G92" s="28">
        <v>1838.67</v>
      </c>
      <c r="H92" s="29"/>
      <c r="I92" s="4"/>
      <c r="J92" s="34">
        <f t="shared" si="6"/>
        <v>0</v>
      </c>
      <c r="K92" s="29"/>
      <c r="L92" s="5"/>
      <c r="M92" s="35">
        <f t="shared" si="5"/>
        <v>0</v>
      </c>
      <c r="N92" s="6"/>
    </row>
    <row r="93" spans="2:14" ht="16">
      <c r="B93" s="36" t="s">
        <v>15</v>
      </c>
      <c r="C93" s="37" t="s">
        <v>181</v>
      </c>
      <c r="D93" s="26" t="s">
        <v>182</v>
      </c>
      <c r="E93" s="26"/>
      <c r="F93" s="27" t="s">
        <v>610</v>
      </c>
      <c r="G93" s="28">
        <v>1844.77</v>
      </c>
      <c r="H93" s="29"/>
      <c r="I93" s="4"/>
      <c r="J93" s="34">
        <f t="shared" si="6"/>
        <v>0</v>
      </c>
      <c r="K93" s="29"/>
      <c r="L93" s="5"/>
      <c r="M93" s="35">
        <f t="shared" si="5"/>
        <v>0</v>
      </c>
      <c r="N93" s="6"/>
    </row>
    <row r="94" spans="2:14" ht="16">
      <c r="B94" s="36" t="s">
        <v>15</v>
      </c>
      <c r="C94" s="37" t="s">
        <v>183</v>
      </c>
      <c r="D94" s="26" t="s">
        <v>184</v>
      </c>
      <c r="E94" s="26"/>
      <c r="F94" s="27" t="s">
        <v>610</v>
      </c>
      <c r="G94" s="28">
        <v>10000</v>
      </c>
      <c r="H94" s="29"/>
      <c r="I94" s="4"/>
      <c r="J94" s="34">
        <f t="shared" si="6"/>
        <v>0</v>
      </c>
      <c r="K94" s="29"/>
      <c r="L94" s="5"/>
      <c r="M94" s="35">
        <f t="shared" si="5"/>
        <v>0</v>
      </c>
      <c r="N94" s="6"/>
    </row>
    <row r="95" spans="2:14" ht="16">
      <c r="B95" s="36" t="s">
        <v>15</v>
      </c>
      <c r="C95" s="37" t="s">
        <v>185</v>
      </c>
      <c r="D95" s="26" t="s">
        <v>186</v>
      </c>
      <c r="E95" s="26"/>
      <c r="F95" s="27" t="s">
        <v>610</v>
      </c>
      <c r="G95" s="28">
        <v>200</v>
      </c>
      <c r="H95" s="29"/>
      <c r="I95" s="4"/>
      <c r="J95" s="34">
        <f t="shared" si="6"/>
        <v>0</v>
      </c>
      <c r="K95" s="29"/>
      <c r="L95" s="5"/>
      <c r="M95" s="35">
        <f t="shared" si="5"/>
        <v>0</v>
      </c>
      <c r="N95" s="6"/>
    </row>
    <row r="96" spans="2:14" ht="16">
      <c r="B96" s="36" t="s">
        <v>15</v>
      </c>
      <c r="C96" s="37" t="s">
        <v>187</v>
      </c>
      <c r="D96" s="26" t="s">
        <v>188</v>
      </c>
      <c r="E96" s="26"/>
      <c r="F96" s="27" t="s">
        <v>610</v>
      </c>
      <c r="G96" s="28">
        <v>90</v>
      </c>
      <c r="H96" s="29"/>
      <c r="I96" s="4"/>
      <c r="J96" s="34">
        <f t="shared" si="6"/>
        <v>0</v>
      </c>
      <c r="K96" s="29"/>
      <c r="L96" s="5"/>
      <c r="M96" s="35">
        <f t="shared" ref="M96:M158" si="7">L96*G96</f>
        <v>0</v>
      </c>
      <c r="N96" s="6"/>
    </row>
    <row r="97" spans="2:14" ht="16">
      <c r="B97" s="36" t="s">
        <v>15</v>
      </c>
      <c r="C97" s="37" t="s">
        <v>189</v>
      </c>
      <c r="D97" s="26" t="s">
        <v>190</v>
      </c>
      <c r="E97" s="26"/>
      <c r="F97" s="27" t="s">
        <v>610</v>
      </c>
      <c r="G97" s="28">
        <v>2.88</v>
      </c>
      <c r="H97" s="29"/>
      <c r="I97" s="4"/>
      <c r="J97" s="34">
        <f t="shared" si="6"/>
        <v>0</v>
      </c>
      <c r="K97" s="29"/>
      <c r="L97" s="5"/>
      <c r="M97" s="35">
        <f t="shared" si="7"/>
        <v>0</v>
      </c>
      <c r="N97" s="6"/>
    </row>
    <row r="98" spans="2:14" ht="16">
      <c r="B98" s="36" t="s">
        <v>15</v>
      </c>
      <c r="C98" s="37" t="s">
        <v>191</v>
      </c>
      <c r="D98" s="26" t="s">
        <v>192</v>
      </c>
      <c r="E98" s="26"/>
      <c r="F98" s="27" t="s">
        <v>610</v>
      </c>
      <c r="G98" s="28">
        <v>45</v>
      </c>
      <c r="H98" s="29"/>
      <c r="I98" s="4"/>
      <c r="J98" s="34">
        <f t="shared" si="6"/>
        <v>0</v>
      </c>
      <c r="K98" s="29"/>
      <c r="L98" s="5"/>
      <c r="M98" s="35">
        <f t="shared" si="7"/>
        <v>0</v>
      </c>
      <c r="N98" s="6"/>
    </row>
    <row r="99" spans="2:14" ht="16">
      <c r="B99" s="36" t="s">
        <v>15</v>
      </c>
      <c r="C99" s="37" t="s">
        <v>193</v>
      </c>
      <c r="D99" s="26" t="s">
        <v>194</v>
      </c>
      <c r="E99" s="26"/>
      <c r="F99" s="27" t="s">
        <v>610</v>
      </c>
      <c r="G99" s="28">
        <v>400</v>
      </c>
      <c r="H99" s="29"/>
      <c r="I99" s="4"/>
      <c r="J99" s="34">
        <f t="shared" si="6"/>
        <v>0</v>
      </c>
      <c r="K99" s="29"/>
      <c r="L99" s="5"/>
      <c r="M99" s="35">
        <f t="shared" si="7"/>
        <v>0</v>
      </c>
      <c r="N99" s="6"/>
    </row>
    <row r="100" spans="2:14" ht="16">
      <c r="B100" s="36" t="s">
        <v>15</v>
      </c>
      <c r="C100" s="37" t="s">
        <v>195</v>
      </c>
      <c r="D100" s="26" t="s">
        <v>196</v>
      </c>
      <c r="E100" s="26"/>
      <c r="F100" s="27" t="s">
        <v>610</v>
      </c>
      <c r="G100" s="28">
        <v>75</v>
      </c>
      <c r="H100" s="29"/>
      <c r="I100" s="4"/>
      <c r="J100" s="34">
        <f t="shared" si="6"/>
        <v>0</v>
      </c>
      <c r="K100" s="29"/>
      <c r="L100" s="5"/>
      <c r="M100" s="35">
        <f t="shared" si="7"/>
        <v>0</v>
      </c>
      <c r="N100" s="6"/>
    </row>
    <row r="101" spans="2:14" ht="16">
      <c r="B101" s="36" t="s">
        <v>15</v>
      </c>
      <c r="C101" s="37" t="s">
        <v>197</v>
      </c>
      <c r="D101" s="26" t="s">
        <v>198</v>
      </c>
      <c r="E101" s="26"/>
      <c r="F101" s="27" t="s">
        <v>610</v>
      </c>
      <c r="G101" s="28">
        <v>7.75</v>
      </c>
      <c r="H101" s="29"/>
      <c r="I101" s="4"/>
      <c r="J101" s="34">
        <f t="shared" si="6"/>
        <v>0</v>
      </c>
      <c r="K101" s="29"/>
      <c r="L101" s="5"/>
      <c r="M101" s="35">
        <f t="shared" si="7"/>
        <v>0</v>
      </c>
      <c r="N101" s="6"/>
    </row>
    <row r="102" spans="2:14" ht="16">
      <c r="B102" s="36" t="s">
        <v>15</v>
      </c>
      <c r="C102" s="37" t="s">
        <v>199</v>
      </c>
      <c r="D102" s="26" t="s">
        <v>200</v>
      </c>
      <c r="E102" s="26"/>
      <c r="F102" s="27" t="s">
        <v>610</v>
      </c>
      <c r="G102" s="28">
        <v>4.4000000000000004</v>
      </c>
      <c r="H102" s="29"/>
      <c r="I102" s="4"/>
      <c r="J102" s="34">
        <f t="shared" si="6"/>
        <v>0</v>
      </c>
      <c r="K102" s="29"/>
      <c r="L102" s="5"/>
      <c r="M102" s="35">
        <f t="shared" si="7"/>
        <v>0</v>
      </c>
      <c r="N102" s="6"/>
    </row>
    <row r="103" spans="2:14" ht="16">
      <c r="B103" s="36" t="s">
        <v>15</v>
      </c>
      <c r="C103" s="37" t="s">
        <v>201</v>
      </c>
      <c r="D103" s="26" t="s">
        <v>202</v>
      </c>
      <c r="E103" s="26"/>
      <c r="F103" s="27" t="s">
        <v>610</v>
      </c>
      <c r="G103" s="28">
        <v>6.75</v>
      </c>
      <c r="H103" s="29"/>
      <c r="I103" s="4"/>
      <c r="J103" s="34">
        <f t="shared" si="6"/>
        <v>0</v>
      </c>
      <c r="K103" s="29"/>
      <c r="L103" s="5"/>
      <c r="M103" s="35">
        <f t="shared" si="7"/>
        <v>0</v>
      </c>
      <c r="N103" s="6"/>
    </row>
    <row r="104" spans="2:14" ht="16">
      <c r="B104" s="36" t="s">
        <v>15</v>
      </c>
      <c r="C104" s="37" t="s">
        <v>203</v>
      </c>
      <c r="D104" s="26" t="s">
        <v>204</v>
      </c>
      <c r="E104" s="26"/>
      <c r="F104" s="27" t="s">
        <v>610</v>
      </c>
      <c r="G104" s="28">
        <v>4.3</v>
      </c>
      <c r="H104" s="29"/>
      <c r="I104" s="4"/>
      <c r="J104" s="34">
        <f t="shared" si="6"/>
        <v>0</v>
      </c>
      <c r="K104" s="29"/>
      <c r="L104" s="5"/>
      <c r="M104" s="35">
        <f t="shared" si="7"/>
        <v>0</v>
      </c>
      <c r="N104" s="6"/>
    </row>
    <row r="105" spans="2:14" ht="16">
      <c r="B105" s="36" t="s">
        <v>15</v>
      </c>
      <c r="C105" s="37" t="s">
        <v>205</v>
      </c>
      <c r="D105" s="26" t="s">
        <v>206</v>
      </c>
      <c r="E105" s="26"/>
      <c r="F105" s="27" t="s">
        <v>610</v>
      </c>
      <c r="G105" s="28">
        <v>5.0999999999999996</v>
      </c>
      <c r="H105" s="29"/>
      <c r="I105" s="4"/>
      <c r="J105" s="34">
        <f t="shared" si="6"/>
        <v>0</v>
      </c>
      <c r="K105" s="29"/>
      <c r="L105" s="5"/>
      <c r="M105" s="35">
        <f t="shared" si="7"/>
        <v>0</v>
      </c>
      <c r="N105" s="6"/>
    </row>
    <row r="106" spans="2:14" ht="16">
      <c r="B106" s="36" t="s">
        <v>15</v>
      </c>
      <c r="C106" s="37" t="s">
        <v>207</v>
      </c>
      <c r="D106" s="26" t="s">
        <v>208</v>
      </c>
      <c r="E106" s="26"/>
      <c r="F106" s="27" t="s">
        <v>610</v>
      </c>
      <c r="G106" s="28">
        <v>20</v>
      </c>
      <c r="H106" s="29"/>
      <c r="I106" s="4"/>
      <c r="J106" s="34">
        <f t="shared" si="6"/>
        <v>0</v>
      </c>
      <c r="K106" s="29"/>
      <c r="L106" s="5"/>
      <c r="M106" s="35">
        <f t="shared" si="7"/>
        <v>0</v>
      </c>
      <c r="N106" s="6"/>
    </row>
    <row r="107" spans="2:14" ht="16">
      <c r="B107" s="36" t="s">
        <v>15</v>
      </c>
      <c r="C107" s="37" t="s">
        <v>209</v>
      </c>
      <c r="D107" s="26" t="s">
        <v>210</v>
      </c>
      <c r="E107" s="26"/>
      <c r="F107" s="27" t="s">
        <v>610</v>
      </c>
      <c r="G107" s="28">
        <v>69.14</v>
      </c>
      <c r="H107" s="29"/>
      <c r="I107" s="4"/>
      <c r="J107" s="34">
        <f t="shared" si="6"/>
        <v>0</v>
      </c>
      <c r="K107" s="29"/>
      <c r="L107" s="5"/>
      <c r="M107" s="35">
        <f t="shared" si="7"/>
        <v>0</v>
      </c>
      <c r="N107" s="6"/>
    </row>
    <row r="108" spans="2:14" ht="16">
      <c r="B108" s="36" t="s">
        <v>15</v>
      </c>
      <c r="C108" s="37" t="s">
        <v>211</v>
      </c>
      <c r="D108" s="26" t="s">
        <v>212</v>
      </c>
      <c r="E108" s="26"/>
      <c r="F108" s="27" t="s">
        <v>610</v>
      </c>
      <c r="G108" s="28">
        <v>250</v>
      </c>
      <c r="H108" s="29"/>
      <c r="I108" s="4"/>
      <c r="J108" s="34">
        <f t="shared" ref="J108:J170" si="8">I108*G108</f>
        <v>0</v>
      </c>
      <c r="K108" s="29"/>
      <c r="L108" s="5"/>
      <c r="M108" s="35">
        <f t="shared" si="7"/>
        <v>0</v>
      </c>
      <c r="N108" s="6"/>
    </row>
    <row r="109" spans="2:14" ht="16">
      <c r="B109" s="36" t="s">
        <v>15</v>
      </c>
      <c r="C109" s="37" t="s">
        <v>213</v>
      </c>
      <c r="D109" s="26" t="s">
        <v>214</v>
      </c>
      <c r="E109" s="26"/>
      <c r="F109" s="27" t="s">
        <v>610</v>
      </c>
      <c r="G109" s="28">
        <v>600</v>
      </c>
      <c r="H109" s="29"/>
      <c r="I109" s="4"/>
      <c r="J109" s="34">
        <f t="shared" si="8"/>
        <v>0</v>
      </c>
      <c r="K109" s="29"/>
      <c r="L109" s="5"/>
      <c r="M109" s="35">
        <f t="shared" si="7"/>
        <v>0</v>
      </c>
      <c r="N109" s="6"/>
    </row>
    <row r="110" spans="2:14" ht="16">
      <c r="B110" s="36" t="s">
        <v>15</v>
      </c>
      <c r="C110" s="37" t="s">
        <v>215</v>
      </c>
      <c r="D110" s="26" t="s">
        <v>216</v>
      </c>
      <c r="E110" s="26"/>
      <c r="F110" s="27" t="s">
        <v>610</v>
      </c>
      <c r="G110" s="28">
        <v>19.21</v>
      </c>
      <c r="H110" s="29"/>
      <c r="I110" s="4"/>
      <c r="J110" s="34">
        <f t="shared" si="8"/>
        <v>0</v>
      </c>
      <c r="K110" s="29"/>
      <c r="L110" s="5"/>
      <c r="M110" s="35">
        <f t="shared" si="7"/>
        <v>0</v>
      </c>
      <c r="N110" s="6"/>
    </row>
    <row r="111" spans="2:14" ht="16">
      <c r="B111" s="36" t="s">
        <v>15</v>
      </c>
      <c r="C111" s="37" t="s">
        <v>217</v>
      </c>
      <c r="D111" s="26" t="s">
        <v>218</v>
      </c>
      <c r="E111" s="26"/>
      <c r="F111" s="27" t="s">
        <v>610</v>
      </c>
      <c r="G111" s="28">
        <v>155</v>
      </c>
      <c r="H111" s="29"/>
      <c r="I111" s="4"/>
      <c r="J111" s="34">
        <f t="shared" si="8"/>
        <v>0</v>
      </c>
      <c r="K111" s="29"/>
      <c r="L111" s="5"/>
      <c r="M111" s="35">
        <f t="shared" si="7"/>
        <v>0</v>
      </c>
      <c r="N111" s="6"/>
    </row>
    <row r="112" spans="2:14" ht="16">
      <c r="B112" s="36" t="s">
        <v>15</v>
      </c>
      <c r="C112" s="37" t="s">
        <v>219</v>
      </c>
      <c r="D112" s="26" t="s">
        <v>220</v>
      </c>
      <c r="E112" s="26"/>
      <c r="F112" s="27" t="s">
        <v>610</v>
      </c>
      <c r="G112" s="28">
        <v>3</v>
      </c>
      <c r="H112" s="29"/>
      <c r="I112" s="4"/>
      <c r="J112" s="34">
        <f t="shared" si="8"/>
        <v>0</v>
      </c>
      <c r="K112" s="29"/>
      <c r="L112" s="5"/>
      <c r="M112" s="35">
        <f t="shared" si="7"/>
        <v>0</v>
      </c>
      <c r="N112" s="6"/>
    </row>
    <row r="113" spans="2:14" ht="16">
      <c r="B113" s="36" t="s">
        <v>15</v>
      </c>
      <c r="C113" s="37" t="s">
        <v>221</v>
      </c>
      <c r="D113" s="26" t="s">
        <v>222</v>
      </c>
      <c r="E113" s="26"/>
      <c r="F113" s="27" t="s">
        <v>610</v>
      </c>
      <c r="G113" s="28">
        <v>1.2</v>
      </c>
      <c r="H113" s="29"/>
      <c r="I113" s="4"/>
      <c r="J113" s="34">
        <f t="shared" si="8"/>
        <v>0</v>
      </c>
      <c r="K113" s="29"/>
      <c r="L113" s="5"/>
      <c r="M113" s="35">
        <f t="shared" si="7"/>
        <v>0</v>
      </c>
      <c r="N113" s="6"/>
    </row>
    <row r="114" spans="2:14" ht="16">
      <c r="B114" s="36" t="s">
        <v>15</v>
      </c>
      <c r="C114" s="37" t="s">
        <v>223</v>
      </c>
      <c r="D114" s="26" t="s">
        <v>224</v>
      </c>
      <c r="E114" s="26"/>
      <c r="F114" s="27" t="s">
        <v>610</v>
      </c>
      <c r="G114" s="28">
        <v>2.2000000000000002</v>
      </c>
      <c r="H114" s="29"/>
      <c r="I114" s="4"/>
      <c r="J114" s="34">
        <f t="shared" si="8"/>
        <v>0</v>
      </c>
      <c r="K114" s="29"/>
      <c r="L114" s="5"/>
      <c r="M114" s="35">
        <f t="shared" si="7"/>
        <v>0</v>
      </c>
      <c r="N114" s="6"/>
    </row>
    <row r="115" spans="2:14" ht="16">
      <c r="B115" s="36" t="s">
        <v>15</v>
      </c>
      <c r="C115" s="37" t="s">
        <v>225</v>
      </c>
      <c r="D115" s="26" t="s">
        <v>226</v>
      </c>
      <c r="E115" s="26"/>
      <c r="F115" s="27" t="s">
        <v>610</v>
      </c>
      <c r="G115" s="28">
        <v>5</v>
      </c>
      <c r="H115" s="29"/>
      <c r="I115" s="4"/>
      <c r="J115" s="34">
        <f t="shared" si="8"/>
        <v>0</v>
      </c>
      <c r="K115" s="29"/>
      <c r="L115" s="5"/>
      <c r="M115" s="35">
        <f t="shared" si="7"/>
        <v>0</v>
      </c>
      <c r="N115" s="6"/>
    </row>
    <row r="116" spans="2:14" ht="16">
      <c r="B116" s="36" t="s">
        <v>15</v>
      </c>
      <c r="C116" s="37" t="s">
        <v>227</v>
      </c>
      <c r="D116" s="26" t="s">
        <v>228</v>
      </c>
      <c r="E116" s="26"/>
      <c r="F116" s="27" t="s">
        <v>610</v>
      </c>
      <c r="G116" s="28">
        <v>1500</v>
      </c>
      <c r="H116" s="29"/>
      <c r="I116" s="4"/>
      <c r="J116" s="34">
        <f t="shared" si="8"/>
        <v>0</v>
      </c>
      <c r="K116" s="29"/>
      <c r="L116" s="5"/>
      <c r="M116" s="35">
        <f t="shared" si="7"/>
        <v>0</v>
      </c>
      <c r="N116" s="6"/>
    </row>
    <row r="117" spans="2:14" ht="16">
      <c r="B117" s="36" t="s">
        <v>15</v>
      </c>
      <c r="C117" s="37" t="s">
        <v>229</v>
      </c>
      <c r="D117" s="26" t="s">
        <v>230</v>
      </c>
      <c r="E117" s="26"/>
      <c r="F117" s="27" t="s">
        <v>610</v>
      </c>
      <c r="G117" s="28">
        <v>10</v>
      </c>
      <c r="H117" s="29"/>
      <c r="I117" s="4"/>
      <c r="J117" s="34">
        <f t="shared" si="8"/>
        <v>0</v>
      </c>
      <c r="K117" s="29"/>
      <c r="L117" s="5"/>
      <c r="M117" s="35">
        <f t="shared" si="7"/>
        <v>0</v>
      </c>
      <c r="N117" s="6"/>
    </row>
    <row r="118" spans="2:14" ht="16">
      <c r="B118" s="36" t="s">
        <v>15</v>
      </c>
      <c r="C118" s="37" t="s">
        <v>231</v>
      </c>
      <c r="D118" s="26" t="s">
        <v>232</v>
      </c>
      <c r="E118" s="26"/>
      <c r="F118" s="27" t="s">
        <v>610</v>
      </c>
      <c r="G118" s="28">
        <v>15</v>
      </c>
      <c r="H118" s="29"/>
      <c r="I118" s="4"/>
      <c r="J118" s="34">
        <f t="shared" si="8"/>
        <v>0</v>
      </c>
      <c r="K118" s="29"/>
      <c r="L118" s="5"/>
      <c r="M118" s="35">
        <f t="shared" si="7"/>
        <v>0</v>
      </c>
      <c r="N118" s="6"/>
    </row>
    <row r="119" spans="2:14" ht="16">
      <c r="B119" s="36" t="s">
        <v>15</v>
      </c>
      <c r="C119" s="37" t="s">
        <v>233</v>
      </c>
      <c r="D119" s="26" t="s">
        <v>234</v>
      </c>
      <c r="E119" s="26"/>
      <c r="F119" s="27" t="s">
        <v>610</v>
      </c>
      <c r="G119" s="28">
        <v>8</v>
      </c>
      <c r="H119" s="29"/>
      <c r="I119" s="4"/>
      <c r="J119" s="34">
        <f t="shared" si="8"/>
        <v>0</v>
      </c>
      <c r="K119" s="29"/>
      <c r="L119" s="5"/>
      <c r="M119" s="35">
        <f t="shared" si="7"/>
        <v>0</v>
      </c>
      <c r="N119" s="6"/>
    </row>
    <row r="120" spans="2:14" ht="16">
      <c r="B120" s="36" t="s">
        <v>15</v>
      </c>
      <c r="C120" s="37" t="s">
        <v>235</v>
      </c>
      <c r="D120" s="26" t="s">
        <v>236</v>
      </c>
      <c r="E120" s="26"/>
      <c r="F120" s="27" t="s">
        <v>610</v>
      </c>
      <c r="G120" s="28">
        <v>10</v>
      </c>
      <c r="H120" s="29"/>
      <c r="I120" s="4"/>
      <c r="J120" s="34">
        <f t="shared" si="8"/>
        <v>0</v>
      </c>
      <c r="K120" s="29"/>
      <c r="L120" s="5"/>
      <c r="M120" s="35">
        <f t="shared" si="7"/>
        <v>0</v>
      </c>
      <c r="N120" s="6"/>
    </row>
    <row r="121" spans="2:14" ht="16">
      <c r="B121" s="36" t="s">
        <v>15</v>
      </c>
      <c r="C121" s="37" t="s">
        <v>237</v>
      </c>
      <c r="D121" s="26" t="s">
        <v>238</v>
      </c>
      <c r="E121" s="26"/>
      <c r="F121" s="27" t="s">
        <v>610</v>
      </c>
      <c r="G121" s="28">
        <v>25</v>
      </c>
      <c r="H121" s="29"/>
      <c r="I121" s="4"/>
      <c r="J121" s="34">
        <f t="shared" si="8"/>
        <v>0</v>
      </c>
      <c r="K121" s="29"/>
      <c r="L121" s="5"/>
      <c r="M121" s="35">
        <f t="shared" si="7"/>
        <v>0</v>
      </c>
      <c r="N121" s="6"/>
    </row>
    <row r="122" spans="2:14" ht="16">
      <c r="B122" s="36" t="s">
        <v>15</v>
      </c>
      <c r="C122" s="37" t="s">
        <v>239</v>
      </c>
      <c r="D122" s="26" t="s">
        <v>240</v>
      </c>
      <c r="E122" s="26"/>
      <c r="F122" s="27" t="s">
        <v>610</v>
      </c>
      <c r="G122" s="28">
        <v>750</v>
      </c>
      <c r="H122" s="29"/>
      <c r="I122" s="4"/>
      <c r="J122" s="34">
        <f t="shared" si="8"/>
        <v>0</v>
      </c>
      <c r="K122" s="29"/>
      <c r="L122" s="5"/>
      <c r="M122" s="35">
        <f t="shared" si="7"/>
        <v>0</v>
      </c>
      <c r="N122" s="6"/>
    </row>
    <row r="123" spans="2:14" ht="16">
      <c r="B123" s="36" t="s">
        <v>15</v>
      </c>
      <c r="C123" s="37" t="s">
        <v>241</v>
      </c>
      <c r="D123" s="26" t="s">
        <v>242</v>
      </c>
      <c r="E123" s="26"/>
      <c r="F123" s="27" t="s">
        <v>610</v>
      </c>
      <c r="G123" s="28">
        <v>25</v>
      </c>
      <c r="H123" s="29"/>
      <c r="I123" s="4"/>
      <c r="J123" s="34">
        <f t="shared" si="8"/>
        <v>0</v>
      </c>
      <c r="K123" s="29"/>
      <c r="L123" s="5"/>
      <c r="M123" s="35">
        <f t="shared" si="7"/>
        <v>0</v>
      </c>
      <c r="N123" s="6"/>
    </row>
    <row r="124" spans="2:14" ht="16">
      <c r="B124" s="36" t="s">
        <v>15</v>
      </c>
      <c r="C124" s="37" t="s">
        <v>243</v>
      </c>
      <c r="D124" s="26" t="s">
        <v>244</v>
      </c>
      <c r="E124" s="26"/>
      <c r="F124" s="27" t="s">
        <v>610</v>
      </c>
      <c r="G124" s="28">
        <v>1</v>
      </c>
      <c r="H124" s="29"/>
      <c r="I124" s="4"/>
      <c r="J124" s="34">
        <f t="shared" si="8"/>
        <v>0</v>
      </c>
      <c r="K124" s="29"/>
      <c r="L124" s="5"/>
      <c r="M124" s="35">
        <f t="shared" si="7"/>
        <v>0</v>
      </c>
      <c r="N124" s="6"/>
    </row>
    <row r="125" spans="2:14" ht="16">
      <c r="B125" s="36" t="s">
        <v>15</v>
      </c>
      <c r="C125" s="37" t="s">
        <v>245</v>
      </c>
      <c r="D125" s="26" t="s">
        <v>246</v>
      </c>
      <c r="E125" s="26"/>
      <c r="F125" s="27" t="s">
        <v>610</v>
      </c>
      <c r="G125" s="28">
        <v>18</v>
      </c>
      <c r="H125" s="29"/>
      <c r="I125" s="4"/>
      <c r="J125" s="34">
        <f t="shared" si="8"/>
        <v>0</v>
      </c>
      <c r="K125" s="29"/>
      <c r="L125" s="5"/>
      <c r="M125" s="35">
        <f t="shared" si="7"/>
        <v>0</v>
      </c>
      <c r="N125" s="6"/>
    </row>
    <row r="126" spans="2:14" ht="16">
      <c r="B126" s="36" t="s">
        <v>15</v>
      </c>
      <c r="C126" s="37" t="s">
        <v>247</v>
      </c>
      <c r="D126" s="26" t="s">
        <v>248</v>
      </c>
      <c r="E126" s="26"/>
      <c r="F126" s="27" t="s">
        <v>610</v>
      </c>
      <c r="G126" s="28">
        <v>200.03</v>
      </c>
      <c r="H126" s="29"/>
      <c r="I126" s="4"/>
      <c r="J126" s="34">
        <f t="shared" si="8"/>
        <v>0</v>
      </c>
      <c r="K126" s="29"/>
      <c r="L126" s="5"/>
      <c r="M126" s="35">
        <f t="shared" si="7"/>
        <v>0</v>
      </c>
      <c r="N126" s="6"/>
    </row>
    <row r="127" spans="2:14" ht="16">
      <c r="B127" s="36" t="s">
        <v>15</v>
      </c>
      <c r="C127" s="37" t="s">
        <v>249</v>
      </c>
      <c r="D127" s="26" t="s">
        <v>250</v>
      </c>
      <c r="E127" s="26"/>
      <c r="F127" s="27" t="s">
        <v>610</v>
      </c>
      <c r="G127" s="28">
        <v>30.2</v>
      </c>
      <c r="H127" s="29"/>
      <c r="I127" s="4"/>
      <c r="J127" s="34">
        <f t="shared" si="8"/>
        <v>0</v>
      </c>
      <c r="K127" s="29"/>
      <c r="L127" s="5"/>
      <c r="M127" s="35">
        <f t="shared" si="7"/>
        <v>0</v>
      </c>
      <c r="N127" s="6"/>
    </row>
    <row r="128" spans="2:14" ht="16">
      <c r="B128" s="36" t="s">
        <v>15</v>
      </c>
      <c r="C128" s="37" t="s">
        <v>251</v>
      </c>
      <c r="D128" s="26" t="s">
        <v>252</v>
      </c>
      <c r="E128" s="26"/>
      <c r="F128" s="27" t="s">
        <v>610</v>
      </c>
      <c r="G128" s="28">
        <v>500</v>
      </c>
      <c r="H128" s="29"/>
      <c r="I128" s="4"/>
      <c r="J128" s="34">
        <f t="shared" si="8"/>
        <v>0</v>
      </c>
      <c r="K128" s="29"/>
      <c r="L128" s="5"/>
      <c r="M128" s="35">
        <f t="shared" si="7"/>
        <v>0</v>
      </c>
      <c r="N128" s="6"/>
    </row>
    <row r="129" spans="2:14" ht="16">
      <c r="B129" s="36" t="s">
        <v>253</v>
      </c>
      <c r="C129" s="37" t="s">
        <v>254</v>
      </c>
      <c r="D129" s="26" t="s">
        <v>255</v>
      </c>
      <c r="E129" s="26"/>
      <c r="F129" s="27" t="s">
        <v>610</v>
      </c>
      <c r="G129" s="28">
        <v>108</v>
      </c>
      <c r="H129" s="29"/>
      <c r="I129" s="4"/>
      <c r="J129" s="34">
        <f t="shared" si="8"/>
        <v>0</v>
      </c>
      <c r="K129" s="29"/>
      <c r="L129" s="5"/>
      <c r="M129" s="35">
        <f t="shared" si="7"/>
        <v>0</v>
      </c>
      <c r="N129" s="6"/>
    </row>
    <row r="130" spans="2:14" ht="16">
      <c r="B130" s="36" t="s">
        <v>253</v>
      </c>
      <c r="C130" s="37" t="s">
        <v>256</v>
      </c>
      <c r="D130" s="26" t="s">
        <v>257</v>
      </c>
      <c r="E130" s="26"/>
      <c r="F130" s="27" t="s">
        <v>610</v>
      </c>
      <c r="G130" s="28">
        <v>151.9</v>
      </c>
      <c r="H130" s="29"/>
      <c r="I130" s="4"/>
      <c r="J130" s="34">
        <f t="shared" si="8"/>
        <v>0</v>
      </c>
      <c r="K130" s="29"/>
      <c r="L130" s="5"/>
      <c r="M130" s="35">
        <f t="shared" si="7"/>
        <v>0</v>
      </c>
      <c r="N130" s="6"/>
    </row>
    <row r="131" spans="2:14" ht="16">
      <c r="B131" s="36" t="s">
        <v>253</v>
      </c>
      <c r="C131" s="37" t="s">
        <v>258</v>
      </c>
      <c r="D131" s="26" t="s">
        <v>259</v>
      </c>
      <c r="E131" s="26"/>
      <c r="F131" s="27" t="s">
        <v>610</v>
      </c>
      <c r="G131" s="28">
        <v>54</v>
      </c>
      <c r="H131" s="29"/>
      <c r="I131" s="4"/>
      <c r="J131" s="34">
        <f t="shared" si="8"/>
        <v>0</v>
      </c>
      <c r="K131" s="29"/>
      <c r="L131" s="5"/>
      <c r="M131" s="35">
        <f t="shared" si="7"/>
        <v>0</v>
      </c>
      <c r="N131" s="6"/>
    </row>
    <row r="132" spans="2:14" ht="16">
      <c r="B132" s="36" t="s">
        <v>253</v>
      </c>
      <c r="C132" s="37" t="s">
        <v>260</v>
      </c>
      <c r="D132" s="26" t="s">
        <v>261</v>
      </c>
      <c r="E132" s="26"/>
      <c r="F132" s="27" t="s">
        <v>610</v>
      </c>
      <c r="G132" s="28">
        <v>113.56</v>
      </c>
      <c r="H132" s="29"/>
      <c r="I132" s="4"/>
      <c r="J132" s="34">
        <f t="shared" si="8"/>
        <v>0</v>
      </c>
      <c r="K132" s="29"/>
      <c r="L132" s="5"/>
      <c r="M132" s="35">
        <f t="shared" si="7"/>
        <v>0</v>
      </c>
      <c r="N132" s="6"/>
    </row>
    <row r="133" spans="2:14" ht="16">
      <c r="B133" s="36" t="s">
        <v>253</v>
      </c>
      <c r="C133" s="37" t="s">
        <v>262</v>
      </c>
      <c r="D133" s="26" t="s">
        <v>263</v>
      </c>
      <c r="E133" s="26"/>
      <c r="F133" s="27" t="s">
        <v>610</v>
      </c>
      <c r="G133" s="28">
        <v>160.68</v>
      </c>
      <c r="H133" s="29"/>
      <c r="I133" s="4"/>
      <c r="J133" s="34">
        <f t="shared" si="8"/>
        <v>0</v>
      </c>
      <c r="K133" s="29"/>
      <c r="L133" s="5"/>
      <c r="M133" s="35">
        <f t="shared" si="7"/>
        <v>0</v>
      </c>
      <c r="N133" s="6"/>
    </row>
    <row r="134" spans="2:14" ht="16">
      <c r="B134" s="36" t="s">
        <v>253</v>
      </c>
      <c r="C134" s="37" t="s">
        <v>264</v>
      </c>
      <c r="D134" s="26" t="s">
        <v>265</v>
      </c>
      <c r="E134" s="26"/>
      <c r="F134" s="27" t="s">
        <v>610</v>
      </c>
      <c r="G134" s="28">
        <v>109.25</v>
      </c>
      <c r="H134" s="29"/>
      <c r="I134" s="4"/>
      <c r="J134" s="34">
        <f t="shared" si="8"/>
        <v>0</v>
      </c>
      <c r="K134" s="29"/>
      <c r="L134" s="5"/>
      <c r="M134" s="35">
        <f t="shared" si="7"/>
        <v>0</v>
      </c>
      <c r="N134" s="6"/>
    </row>
    <row r="135" spans="2:14" ht="16">
      <c r="B135" s="36" t="s">
        <v>253</v>
      </c>
      <c r="C135" s="37" t="s">
        <v>266</v>
      </c>
      <c r="D135" s="26" t="s">
        <v>267</v>
      </c>
      <c r="E135" s="26"/>
      <c r="F135" s="27" t="s">
        <v>610</v>
      </c>
      <c r="G135" s="28">
        <v>132</v>
      </c>
      <c r="H135" s="29"/>
      <c r="I135" s="4"/>
      <c r="J135" s="34">
        <f t="shared" si="8"/>
        <v>0</v>
      </c>
      <c r="K135" s="29"/>
      <c r="L135" s="5"/>
      <c r="M135" s="35">
        <f t="shared" si="7"/>
        <v>0</v>
      </c>
      <c r="N135" s="6"/>
    </row>
    <row r="136" spans="2:14" ht="16">
      <c r="B136" s="36" t="s">
        <v>253</v>
      </c>
      <c r="C136" s="37" t="s">
        <v>268</v>
      </c>
      <c r="D136" s="26" t="s">
        <v>269</v>
      </c>
      <c r="E136" s="26"/>
      <c r="F136" s="27" t="s">
        <v>610</v>
      </c>
      <c r="G136" s="28">
        <v>0.41</v>
      </c>
      <c r="H136" s="29"/>
      <c r="I136" s="4"/>
      <c r="J136" s="34">
        <f t="shared" si="8"/>
        <v>0</v>
      </c>
      <c r="K136" s="29"/>
      <c r="L136" s="5"/>
      <c r="M136" s="35">
        <f t="shared" si="7"/>
        <v>0</v>
      </c>
      <c r="N136" s="6"/>
    </row>
    <row r="137" spans="2:14" ht="16">
      <c r="B137" s="36" t="s">
        <v>253</v>
      </c>
      <c r="C137" s="37" t="s">
        <v>270</v>
      </c>
      <c r="D137" s="26" t="s">
        <v>271</v>
      </c>
      <c r="E137" s="26"/>
      <c r="F137" s="27" t="s">
        <v>610</v>
      </c>
      <c r="G137" s="28">
        <v>295.77999999999997</v>
      </c>
      <c r="H137" s="29"/>
      <c r="I137" s="4"/>
      <c r="J137" s="34">
        <f t="shared" si="8"/>
        <v>0</v>
      </c>
      <c r="K137" s="29"/>
      <c r="L137" s="5"/>
      <c r="M137" s="35">
        <f t="shared" si="7"/>
        <v>0</v>
      </c>
      <c r="N137" s="6"/>
    </row>
    <row r="138" spans="2:14" ht="16">
      <c r="B138" s="36" t="s">
        <v>253</v>
      </c>
      <c r="C138" s="37" t="s">
        <v>272</v>
      </c>
      <c r="D138" s="26" t="s">
        <v>273</v>
      </c>
      <c r="E138" s="26"/>
      <c r="F138" s="27" t="s">
        <v>610</v>
      </c>
      <c r="G138" s="28">
        <v>23.87</v>
      </c>
      <c r="H138" s="29"/>
      <c r="I138" s="4"/>
      <c r="J138" s="34">
        <f t="shared" si="8"/>
        <v>0</v>
      </c>
      <c r="K138" s="29"/>
      <c r="L138" s="5"/>
      <c r="M138" s="35">
        <f t="shared" si="7"/>
        <v>0</v>
      </c>
      <c r="N138" s="6"/>
    </row>
    <row r="139" spans="2:14" ht="16">
      <c r="B139" s="36" t="s">
        <v>253</v>
      </c>
      <c r="C139" s="37" t="s">
        <v>274</v>
      </c>
      <c r="D139" s="26" t="s">
        <v>275</v>
      </c>
      <c r="E139" s="26"/>
      <c r="F139" s="27" t="s">
        <v>610</v>
      </c>
      <c r="G139" s="28">
        <v>8.68</v>
      </c>
      <c r="H139" s="29"/>
      <c r="I139" s="4"/>
      <c r="J139" s="34">
        <f t="shared" si="8"/>
        <v>0</v>
      </c>
      <c r="K139" s="29"/>
      <c r="L139" s="5"/>
      <c r="M139" s="35">
        <f t="shared" si="7"/>
        <v>0</v>
      </c>
      <c r="N139" s="6"/>
    </row>
    <row r="140" spans="2:14" ht="16">
      <c r="B140" s="36" t="s">
        <v>253</v>
      </c>
      <c r="C140" s="37" t="s">
        <v>276</v>
      </c>
      <c r="D140" s="26" t="s">
        <v>277</v>
      </c>
      <c r="E140" s="26"/>
      <c r="F140" s="27" t="s">
        <v>610</v>
      </c>
      <c r="G140" s="28">
        <v>15</v>
      </c>
      <c r="H140" s="29"/>
      <c r="I140" s="4"/>
      <c r="J140" s="34">
        <f t="shared" si="8"/>
        <v>0</v>
      </c>
      <c r="K140" s="29"/>
      <c r="L140" s="5"/>
      <c r="M140" s="35">
        <f t="shared" si="7"/>
        <v>0</v>
      </c>
      <c r="N140" s="6"/>
    </row>
    <row r="141" spans="2:14" ht="16">
      <c r="B141" s="36" t="s">
        <v>253</v>
      </c>
      <c r="C141" s="37" t="s">
        <v>278</v>
      </c>
      <c r="D141" s="26" t="s">
        <v>279</v>
      </c>
      <c r="E141" s="26"/>
      <c r="F141" s="27" t="s">
        <v>610</v>
      </c>
      <c r="G141" s="28">
        <v>169.5</v>
      </c>
      <c r="H141" s="29"/>
      <c r="I141" s="4"/>
      <c r="J141" s="34">
        <f t="shared" si="8"/>
        <v>0</v>
      </c>
      <c r="K141" s="29"/>
      <c r="L141" s="5"/>
      <c r="M141" s="35">
        <f t="shared" si="7"/>
        <v>0</v>
      </c>
      <c r="N141" s="6"/>
    </row>
    <row r="142" spans="2:14" ht="16">
      <c r="B142" s="36" t="s">
        <v>253</v>
      </c>
      <c r="C142" s="37" t="s">
        <v>280</v>
      </c>
      <c r="D142" s="26" t="s">
        <v>281</v>
      </c>
      <c r="E142" s="26"/>
      <c r="F142" s="27" t="s">
        <v>610</v>
      </c>
      <c r="G142" s="28">
        <v>115</v>
      </c>
      <c r="H142" s="29"/>
      <c r="I142" s="4"/>
      <c r="J142" s="34">
        <f t="shared" si="8"/>
        <v>0</v>
      </c>
      <c r="K142" s="29"/>
      <c r="L142" s="5"/>
      <c r="M142" s="35">
        <f t="shared" si="7"/>
        <v>0</v>
      </c>
      <c r="N142" s="6"/>
    </row>
    <row r="143" spans="2:14" ht="16">
      <c r="B143" s="36" t="s">
        <v>253</v>
      </c>
      <c r="C143" s="37" t="s">
        <v>282</v>
      </c>
      <c r="D143" s="26" t="s">
        <v>283</v>
      </c>
      <c r="E143" s="26"/>
      <c r="F143" s="27" t="s">
        <v>610</v>
      </c>
      <c r="G143" s="28">
        <v>70.930000000000007</v>
      </c>
      <c r="H143" s="29"/>
      <c r="I143" s="4"/>
      <c r="J143" s="34">
        <f t="shared" si="8"/>
        <v>0</v>
      </c>
      <c r="K143" s="29"/>
      <c r="L143" s="5"/>
      <c r="M143" s="35">
        <f t="shared" si="7"/>
        <v>0</v>
      </c>
      <c r="N143" s="6"/>
    </row>
    <row r="144" spans="2:14" ht="16">
      <c r="B144" s="36" t="s">
        <v>253</v>
      </c>
      <c r="C144" s="37" t="s">
        <v>284</v>
      </c>
      <c r="D144" s="26" t="s">
        <v>285</v>
      </c>
      <c r="E144" s="26"/>
      <c r="F144" s="27" t="s">
        <v>610</v>
      </c>
      <c r="G144" s="28">
        <v>953</v>
      </c>
      <c r="H144" s="29"/>
      <c r="I144" s="4"/>
      <c r="J144" s="34">
        <f t="shared" si="8"/>
        <v>0</v>
      </c>
      <c r="K144" s="29"/>
      <c r="L144" s="5"/>
      <c r="M144" s="35">
        <f t="shared" si="7"/>
        <v>0</v>
      </c>
      <c r="N144" s="6"/>
    </row>
    <row r="145" spans="2:14" ht="16">
      <c r="B145" s="36" t="s">
        <v>253</v>
      </c>
      <c r="C145" s="37" t="s">
        <v>286</v>
      </c>
      <c r="D145" s="26" t="s">
        <v>287</v>
      </c>
      <c r="E145" s="26"/>
      <c r="F145" s="27" t="s">
        <v>610</v>
      </c>
      <c r="G145" s="28">
        <v>32.5</v>
      </c>
      <c r="H145" s="29"/>
      <c r="I145" s="4"/>
      <c r="J145" s="34">
        <f t="shared" si="8"/>
        <v>0</v>
      </c>
      <c r="K145" s="29"/>
      <c r="L145" s="5"/>
      <c r="M145" s="35">
        <f t="shared" si="7"/>
        <v>0</v>
      </c>
      <c r="N145" s="6"/>
    </row>
    <row r="146" spans="2:14" ht="16">
      <c r="B146" s="36" t="s">
        <v>253</v>
      </c>
      <c r="C146" s="37" t="s">
        <v>288</v>
      </c>
      <c r="D146" s="26" t="s">
        <v>289</v>
      </c>
      <c r="E146" s="26"/>
      <c r="F146" s="27" t="s">
        <v>610</v>
      </c>
      <c r="G146" s="28">
        <v>216.3</v>
      </c>
      <c r="H146" s="29"/>
      <c r="I146" s="4"/>
      <c r="J146" s="34">
        <f t="shared" si="8"/>
        <v>0</v>
      </c>
      <c r="K146" s="29"/>
      <c r="L146" s="5"/>
      <c r="M146" s="35">
        <f t="shared" si="7"/>
        <v>0</v>
      </c>
      <c r="N146" s="6"/>
    </row>
    <row r="147" spans="2:14" ht="16">
      <c r="B147" s="36" t="s">
        <v>253</v>
      </c>
      <c r="C147" s="37" t="s">
        <v>290</v>
      </c>
      <c r="D147" s="26" t="s">
        <v>291</v>
      </c>
      <c r="E147" s="26"/>
      <c r="F147" s="27" t="s">
        <v>610</v>
      </c>
      <c r="G147" s="28">
        <v>26.84</v>
      </c>
      <c r="H147" s="29"/>
      <c r="I147" s="4"/>
      <c r="J147" s="34">
        <f t="shared" si="8"/>
        <v>0</v>
      </c>
      <c r="K147" s="29"/>
      <c r="L147" s="5"/>
      <c r="M147" s="35">
        <f t="shared" si="7"/>
        <v>0</v>
      </c>
      <c r="N147" s="6"/>
    </row>
    <row r="148" spans="2:14" ht="16">
      <c r="B148" s="36" t="s">
        <v>253</v>
      </c>
      <c r="C148" s="37" t="s">
        <v>292</v>
      </c>
      <c r="D148" s="26" t="s">
        <v>293</v>
      </c>
      <c r="E148" s="26"/>
      <c r="F148" s="27" t="s">
        <v>610</v>
      </c>
      <c r="G148" s="28">
        <v>33.6</v>
      </c>
      <c r="H148" s="29"/>
      <c r="I148" s="4"/>
      <c r="J148" s="34">
        <f t="shared" si="8"/>
        <v>0</v>
      </c>
      <c r="K148" s="29"/>
      <c r="L148" s="5"/>
      <c r="M148" s="35">
        <f t="shared" si="7"/>
        <v>0</v>
      </c>
      <c r="N148" s="6"/>
    </row>
    <row r="149" spans="2:14" ht="16">
      <c r="B149" s="36" t="s">
        <v>253</v>
      </c>
      <c r="C149" s="37" t="s">
        <v>294</v>
      </c>
      <c r="D149" s="26" t="s">
        <v>295</v>
      </c>
      <c r="E149" s="26"/>
      <c r="F149" s="27" t="s">
        <v>610</v>
      </c>
      <c r="G149" s="28">
        <v>97.74</v>
      </c>
      <c r="H149" s="29"/>
      <c r="I149" s="4"/>
      <c r="J149" s="34">
        <f t="shared" si="8"/>
        <v>0</v>
      </c>
      <c r="K149" s="29"/>
      <c r="L149" s="5"/>
      <c r="M149" s="35">
        <f t="shared" si="7"/>
        <v>0</v>
      </c>
      <c r="N149" s="6"/>
    </row>
    <row r="150" spans="2:14" ht="16">
      <c r="B150" s="36" t="s">
        <v>253</v>
      </c>
      <c r="C150" s="37" t="s">
        <v>296</v>
      </c>
      <c r="D150" s="26" t="s">
        <v>297</v>
      </c>
      <c r="E150" s="26"/>
      <c r="F150" s="27" t="s">
        <v>610</v>
      </c>
      <c r="G150" s="28">
        <v>158.4</v>
      </c>
      <c r="H150" s="29"/>
      <c r="I150" s="4"/>
      <c r="J150" s="34">
        <f t="shared" si="8"/>
        <v>0</v>
      </c>
      <c r="K150" s="29"/>
      <c r="L150" s="5"/>
      <c r="M150" s="35">
        <f t="shared" si="7"/>
        <v>0</v>
      </c>
      <c r="N150" s="6"/>
    </row>
    <row r="151" spans="2:14" ht="16">
      <c r="B151" s="36" t="s">
        <v>298</v>
      </c>
      <c r="C151" s="37" t="s">
        <v>299</v>
      </c>
      <c r="D151" s="26" t="s">
        <v>300</v>
      </c>
      <c r="E151" s="26"/>
      <c r="F151" s="27" t="s">
        <v>610</v>
      </c>
      <c r="G151" s="28">
        <v>15.81</v>
      </c>
      <c r="H151" s="29"/>
      <c r="I151" s="4"/>
      <c r="J151" s="34">
        <f t="shared" si="8"/>
        <v>0</v>
      </c>
      <c r="K151" s="29"/>
      <c r="L151" s="5"/>
      <c r="M151" s="35">
        <f t="shared" si="7"/>
        <v>0</v>
      </c>
      <c r="N151" s="6"/>
    </row>
    <row r="152" spans="2:14" ht="16">
      <c r="B152" s="36" t="s">
        <v>298</v>
      </c>
      <c r="C152" s="37" t="s">
        <v>301</v>
      </c>
      <c r="D152" s="26" t="s">
        <v>302</v>
      </c>
      <c r="E152" s="26"/>
      <c r="F152" s="27" t="s">
        <v>610</v>
      </c>
      <c r="G152" s="28">
        <v>2.58</v>
      </c>
      <c r="H152" s="29"/>
      <c r="I152" s="4"/>
      <c r="J152" s="34">
        <f t="shared" si="8"/>
        <v>0</v>
      </c>
      <c r="K152" s="29"/>
      <c r="L152" s="5"/>
      <c r="M152" s="35">
        <f t="shared" si="7"/>
        <v>0</v>
      </c>
      <c r="N152" s="6"/>
    </row>
    <row r="153" spans="2:14" ht="17">
      <c r="B153" s="36" t="s">
        <v>298</v>
      </c>
      <c r="C153" s="37" t="s">
        <v>303</v>
      </c>
      <c r="D153" s="74" t="s">
        <v>623</v>
      </c>
      <c r="E153" s="26"/>
      <c r="F153" s="27" t="s">
        <v>610</v>
      </c>
      <c r="G153" s="28">
        <v>10</v>
      </c>
      <c r="H153" s="29"/>
      <c r="I153" s="4"/>
      <c r="J153" s="34">
        <f t="shared" si="8"/>
        <v>0</v>
      </c>
      <c r="K153" s="29"/>
      <c r="L153" s="5"/>
      <c r="M153" s="35">
        <f t="shared" si="7"/>
        <v>0</v>
      </c>
      <c r="N153" s="6"/>
    </row>
    <row r="154" spans="2:14" ht="17">
      <c r="B154" s="36" t="s">
        <v>298</v>
      </c>
      <c r="C154" s="37" t="s">
        <v>304</v>
      </c>
      <c r="D154" s="74" t="s">
        <v>624</v>
      </c>
      <c r="E154" s="26"/>
      <c r="F154" s="27" t="s">
        <v>610</v>
      </c>
      <c r="G154" s="28">
        <v>10</v>
      </c>
      <c r="H154" s="29"/>
      <c r="I154" s="4"/>
      <c r="J154" s="34">
        <f t="shared" si="8"/>
        <v>0</v>
      </c>
      <c r="K154" s="29"/>
      <c r="L154" s="5"/>
      <c r="M154" s="35">
        <f t="shared" si="7"/>
        <v>0</v>
      </c>
      <c r="N154" s="6"/>
    </row>
    <row r="155" spans="2:14" ht="17">
      <c r="B155" s="36" t="s">
        <v>298</v>
      </c>
      <c r="C155" s="37" t="s">
        <v>305</v>
      </c>
      <c r="D155" s="74" t="s">
        <v>625</v>
      </c>
      <c r="E155" s="26"/>
      <c r="F155" s="27" t="s">
        <v>610</v>
      </c>
      <c r="G155" s="28">
        <v>8.85</v>
      </c>
      <c r="H155" s="29"/>
      <c r="I155" s="4"/>
      <c r="J155" s="34">
        <f t="shared" si="8"/>
        <v>0</v>
      </c>
      <c r="K155" s="29"/>
      <c r="L155" s="5"/>
      <c r="M155" s="35">
        <f t="shared" si="7"/>
        <v>0</v>
      </c>
      <c r="N155" s="6"/>
    </row>
    <row r="156" spans="2:14" ht="17">
      <c r="B156" s="36" t="s">
        <v>298</v>
      </c>
      <c r="C156" s="37" t="s">
        <v>306</v>
      </c>
      <c r="D156" s="74" t="s">
        <v>626</v>
      </c>
      <c r="E156" s="26"/>
      <c r="F156" s="27" t="s">
        <v>610</v>
      </c>
      <c r="G156" s="28">
        <v>4.3499999999999996</v>
      </c>
      <c r="H156" s="29"/>
      <c r="I156" s="4"/>
      <c r="J156" s="34">
        <f t="shared" si="8"/>
        <v>0</v>
      </c>
      <c r="K156" s="29"/>
      <c r="L156" s="5"/>
      <c r="M156" s="35">
        <f t="shared" si="7"/>
        <v>0</v>
      </c>
      <c r="N156" s="6"/>
    </row>
    <row r="157" spans="2:14" ht="16">
      <c r="B157" s="36" t="s">
        <v>298</v>
      </c>
      <c r="C157" s="37" t="s">
        <v>307</v>
      </c>
      <c r="D157" s="26" t="s">
        <v>308</v>
      </c>
      <c r="E157" s="26"/>
      <c r="F157" s="27" t="s">
        <v>610</v>
      </c>
      <c r="G157" s="28">
        <v>18.36</v>
      </c>
      <c r="H157" s="29"/>
      <c r="I157" s="4"/>
      <c r="J157" s="34">
        <f t="shared" si="8"/>
        <v>0</v>
      </c>
      <c r="K157" s="29"/>
      <c r="L157" s="5"/>
      <c r="M157" s="35">
        <f t="shared" si="7"/>
        <v>0</v>
      </c>
      <c r="N157" s="6"/>
    </row>
    <row r="158" spans="2:14" ht="16">
      <c r="B158" s="36" t="s">
        <v>298</v>
      </c>
      <c r="C158" s="37" t="s">
        <v>309</v>
      </c>
      <c r="D158" s="26" t="s">
        <v>310</v>
      </c>
      <c r="E158" s="26"/>
      <c r="F158" s="27" t="s">
        <v>610</v>
      </c>
      <c r="G158" s="28">
        <v>165.31</v>
      </c>
      <c r="H158" s="29"/>
      <c r="I158" s="4"/>
      <c r="J158" s="34">
        <f t="shared" si="8"/>
        <v>0</v>
      </c>
      <c r="K158" s="29"/>
      <c r="L158" s="5"/>
      <c r="M158" s="35">
        <f t="shared" si="7"/>
        <v>0</v>
      </c>
      <c r="N158" s="6"/>
    </row>
    <row r="159" spans="2:14" ht="16">
      <c r="B159" s="36" t="s">
        <v>298</v>
      </c>
      <c r="C159" s="37" t="s">
        <v>311</v>
      </c>
      <c r="D159" s="26" t="s">
        <v>312</v>
      </c>
      <c r="E159" s="26"/>
      <c r="F159" s="27" t="s">
        <v>610</v>
      </c>
      <c r="G159" s="28">
        <v>22</v>
      </c>
      <c r="H159" s="29"/>
      <c r="I159" s="4"/>
      <c r="J159" s="34">
        <f t="shared" si="8"/>
        <v>0</v>
      </c>
      <c r="K159" s="29"/>
      <c r="L159" s="5"/>
      <c r="M159" s="35">
        <f t="shared" ref="M159:M221" si="9">L159*G159</f>
        <v>0</v>
      </c>
      <c r="N159" s="6"/>
    </row>
    <row r="160" spans="2:14" ht="16">
      <c r="B160" s="36" t="s">
        <v>298</v>
      </c>
      <c r="C160" s="37" t="s">
        <v>313</v>
      </c>
      <c r="D160" s="26" t="s">
        <v>314</v>
      </c>
      <c r="E160" s="26"/>
      <c r="F160" s="27" t="s">
        <v>610</v>
      </c>
      <c r="G160" s="28">
        <v>22</v>
      </c>
      <c r="H160" s="29"/>
      <c r="I160" s="4"/>
      <c r="J160" s="34">
        <f t="shared" si="8"/>
        <v>0</v>
      </c>
      <c r="K160" s="29"/>
      <c r="L160" s="5"/>
      <c r="M160" s="35">
        <f t="shared" si="9"/>
        <v>0</v>
      </c>
      <c r="N160" s="6"/>
    </row>
    <row r="161" spans="2:14" ht="16">
      <c r="B161" s="36" t="s">
        <v>298</v>
      </c>
      <c r="C161" s="37" t="s">
        <v>315</v>
      </c>
      <c r="D161" s="26" t="s">
        <v>316</v>
      </c>
      <c r="E161" s="26"/>
      <c r="F161" s="27" t="s">
        <v>610</v>
      </c>
      <c r="G161" s="28">
        <v>22</v>
      </c>
      <c r="H161" s="29"/>
      <c r="I161" s="4"/>
      <c r="J161" s="34">
        <f t="shared" si="8"/>
        <v>0</v>
      </c>
      <c r="K161" s="29"/>
      <c r="L161" s="5"/>
      <c r="M161" s="35">
        <f t="shared" si="9"/>
        <v>0</v>
      </c>
      <c r="N161" s="6"/>
    </row>
    <row r="162" spans="2:14" ht="16">
      <c r="B162" s="36" t="s">
        <v>298</v>
      </c>
      <c r="C162" s="37" t="s">
        <v>317</v>
      </c>
      <c r="D162" s="26" t="s">
        <v>318</v>
      </c>
      <c r="E162" s="26"/>
      <c r="F162" s="27" t="s">
        <v>610</v>
      </c>
      <c r="G162" s="28">
        <v>7</v>
      </c>
      <c r="H162" s="29"/>
      <c r="I162" s="4"/>
      <c r="J162" s="34">
        <f t="shared" si="8"/>
        <v>0</v>
      </c>
      <c r="K162" s="29"/>
      <c r="L162" s="5"/>
      <c r="M162" s="35">
        <f t="shared" si="9"/>
        <v>0</v>
      </c>
      <c r="N162" s="6"/>
    </row>
    <row r="163" spans="2:14" ht="16">
      <c r="B163" s="36" t="s">
        <v>298</v>
      </c>
      <c r="C163" s="37" t="s">
        <v>319</v>
      </c>
      <c r="D163" s="26" t="s">
        <v>320</v>
      </c>
      <c r="E163" s="26"/>
      <c r="F163" s="27" t="s">
        <v>610</v>
      </c>
      <c r="G163" s="28">
        <v>160</v>
      </c>
      <c r="H163" s="29"/>
      <c r="I163" s="4"/>
      <c r="J163" s="34">
        <f t="shared" si="8"/>
        <v>0</v>
      </c>
      <c r="K163" s="29"/>
      <c r="L163" s="5"/>
      <c r="M163" s="35">
        <f t="shared" si="9"/>
        <v>0</v>
      </c>
      <c r="N163" s="6"/>
    </row>
    <row r="164" spans="2:14" ht="16">
      <c r="B164" s="36" t="s">
        <v>298</v>
      </c>
      <c r="C164" s="37" t="s">
        <v>321</v>
      </c>
      <c r="D164" s="26" t="s">
        <v>322</v>
      </c>
      <c r="E164" s="26"/>
      <c r="F164" s="27" t="s">
        <v>610</v>
      </c>
      <c r="G164" s="28">
        <v>160</v>
      </c>
      <c r="H164" s="29"/>
      <c r="I164" s="4"/>
      <c r="J164" s="34">
        <f t="shared" si="8"/>
        <v>0</v>
      </c>
      <c r="K164" s="29"/>
      <c r="L164" s="5"/>
      <c r="M164" s="35">
        <f t="shared" si="9"/>
        <v>0</v>
      </c>
      <c r="N164" s="6"/>
    </row>
    <row r="165" spans="2:14" ht="16">
      <c r="B165" s="36" t="s">
        <v>298</v>
      </c>
      <c r="C165" s="37" t="s">
        <v>323</v>
      </c>
      <c r="D165" s="26" t="s">
        <v>324</v>
      </c>
      <c r="E165" s="26"/>
      <c r="F165" s="27" t="s">
        <v>610</v>
      </c>
      <c r="G165" s="28">
        <v>160</v>
      </c>
      <c r="H165" s="29"/>
      <c r="I165" s="4"/>
      <c r="J165" s="34">
        <f t="shared" si="8"/>
        <v>0</v>
      </c>
      <c r="K165" s="29"/>
      <c r="L165" s="5"/>
      <c r="M165" s="35">
        <f t="shared" si="9"/>
        <v>0</v>
      </c>
      <c r="N165" s="6"/>
    </row>
    <row r="166" spans="2:14" ht="16">
      <c r="B166" s="36" t="s">
        <v>298</v>
      </c>
      <c r="C166" s="37" t="s">
        <v>325</v>
      </c>
      <c r="D166" s="26" t="s">
        <v>326</v>
      </c>
      <c r="E166" s="26"/>
      <c r="F166" s="27" t="s">
        <v>610</v>
      </c>
      <c r="G166" s="28">
        <v>405.02</v>
      </c>
      <c r="H166" s="29"/>
      <c r="I166" s="4"/>
      <c r="J166" s="34">
        <f t="shared" si="8"/>
        <v>0</v>
      </c>
      <c r="K166" s="29"/>
      <c r="L166" s="5"/>
      <c r="M166" s="35">
        <f t="shared" si="9"/>
        <v>0</v>
      </c>
      <c r="N166" s="6"/>
    </row>
    <row r="167" spans="2:14" ht="16">
      <c r="B167" s="36" t="s">
        <v>298</v>
      </c>
      <c r="C167" s="37" t="s">
        <v>327</v>
      </c>
      <c r="D167" s="26" t="s">
        <v>328</v>
      </c>
      <c r="E167" s="26"/>
      <c r="F167" s="27" t="s">
        <v>610</v>
      </c>
      <c r="G167" s="28">
        <v>5.75</v>
      </c>
      <c r="H167" s="29"/>
      <c r="I167" s="4"/>
      <c r="J167" s="34">
        <f t="shared" si="8"/>
        <v>0</v>
      </c>
      <c r="K167" s="29"/>
      <c r="L167" s="5"/>
      <c r="M167" s="35">
        <f t="shared" si="9"/>
        <v>0</v>
      </c>
      <c r="N167" s="6"/>
    </row>
    <row r="168" spans="2:14" ht="16">
      <c r="B168" s="36" t="s">
        <v>298</v>
      </c>
      <c r="C168" s="37" t="s">
        <v>329</v>
      </c>
      <c r="D168" s="73" t="s">
        <v>622</v>
      </c>
      <c r="E168" s="26"/>
      <c r="F168" s="27" t="s">
        <v>610</v>
      </c>
      <c r="G168" s="28">
        <v>9.8699999999999992</v>
      </c>
      <c r="H168" s="29"/>
      <c r="I168" s="4"/>
      <c r="J168" s="34">
        <f t="shared" si="8"/>
        <v>0</v>
      </c>
      <c r="K168" s="29"/>
      <c r="L168" s="5"/>
      <c r="M168" s="35">
        <f t="shared" si="9"/>
        <v>0</v>
      </c>
      <c r="N168" s="6"/>
    </row>
    <row r="169" spans="2:14" ht="16">
      <c r="B169" s="36" t="s">
        <v>298</v>
      </c>
      <c r="C169" s="37" t="s">
        <v>330</v>
      </c>
      <c r="D169" s="26" t="s">
        <v>331</v>
      </c>
      <c r="E169" s="26"/>
      <c r="F169" s="27" t="s">
        <v>610</v>
      </c>
      <c r="G169" s="28">
        <v>4</v>
      </c>
      <c r="H169" s="29"/>
      <c r="I169" s="4"/>
      <c r="J169" s="34">
        <f t="shared" si="8"/>
        <v>0</v>
      </c>
      <c r="K169" s="29"/>
      <c r="L169" s="5"/>
      <c r="M169" s="35">
        <f t="shared" si="9"/>
        <v>0</v>
      </c>
      <c r="N169" s="6"/>
    </row>
    <row r="170" spans="2:14" ht="16">
      <c r="B170" s="36" t="s">
        <v>298</v>
      </c>
      <c r="C170" s="37" t="s">
        <v>332</v>
      </c>
      <c r="D170" s="26" t="s">
        <v>333</v>
      </c>
      <c r="E170" s="26"/>
      <c r="F170" s="27" t="s">
        <v>610</v>
      </c>
      <c r="G170" s="28">
        <v>1.6</v>
      </c>
      <c r="H170" s="29"/>
      <c r="I170" s="4"/>
      <c r="J170" s="34">
        <f t="shared" si="8"/>
        <v>0</v>
      </c>
      <c r="K170" s="29"/>
      <c r="L170" s="5"/>
      <c r="M170" s="35">
        <f t="shared" si="9"/>
        <v>0</v>
      </c>
      <c r="N170" s="6"/>
    </row>
    <row r="171" spans="2:14" ht="16">
      <c r="B171" s="36" t="s">
        <v>298</v>
      </c>
      <c r="C171" s="37" t="s">
        <v>334</v>
      </c>
      <c r="D171" s="26" t="s">
        <v>335</v>
      </c>
      <c r="E171" s="26"/>
      <c r="F171" s="27" t="s">
        <v>610</v>
      </c>
      <c r="G171" s="28">
        <v>140</v>
      </c>
      <c r="H171" s="29"/>
      <c r="I171" s="4"/>
      <c r="J171" s="34">
        <f t="shared" ref="J171:J233" si="10">I171*G171</f>
        <v>0</v>
      </c>
      <c r="K171" s="29"/>
      <c r="L171" s="5"/>
      <c r="M171" s="35">
        <f t="shared" si="9"/>
        <v>0</v>
      </c>
      <c r="N171" s="6"/>
    </row>
    <row r="172" spans="2:14" ht="16">
      <c r="B172" s="36" t="s">
        <v>298</v>
      </c>
      <c r="C172" s="37" t="s">
        <v>336</v>
      </c>
      <c r="D172" s="26" t="s">
        <v>337</v>
      </c>
      <c r="E172" s="26"/>
      <c r="F172" s="27" t="s">
        <v>610</v>
      </c>
      <c r="G172" s="28">
        <v>140</v>
      </c>
      <c r="H172" s="29"/>
      <c r="I172" s="4"/>
      <c r="J172" s="34">
        <f t="shared" si="10"/>
        <v>0</v>
      </c>
      <c r="K172" s="29"/>
      <c r="L172" s="5"/>
      <c r="M172" s="35">
        <f t="shared" si="9"/>
        <v>0</v>
      </c>
      <c r="N172" s="6"/>
    </row>
    <row r="173" spans="2:14" ht="16">
      <c r="B173" s="36" t="s">
        <v>298</v>
      </c>
      <c r="C173" s="37" t="s">
        <v>338</v>
      </c>
      <c r="D173" s="26" t="s">
        <v>339</v>
      </c>
      <c r="E173" s="26"/>
      <c r="F173" s="27" t="s">
        <v>610</v>
      </c>
      <c r="G173" s="28">
        <v>140</v>
      </c>
      <c r="H173" s="29"/>
      <c r="I173" s="4"/>
      <c r="J173" s="34">
        <f t="shared" si="10"/>
        <v>0</v>
      </c>
      <c r="K173" s="29"/>
      <c r="L173" s="5"/>
      <c r="M173" s="35">
        <f t="shared" si="9"/>
        <v>0</v>
      </c>
      <c r="N173" s="6"/>
    </row>
    <row r="174" spans="2:14" ht="16">
      <c r="B174" s="36" t="s">
        <v>298</v>
      </c>
      <c r="C174" s="37" t="s">
        <v>340</v>
      </c>
      <c r="D174" s="26" t="s">
        <v>341</v>
      </c>
      <c r="E174" s="26"/>
      <c r="F174" s="27" t="s">
        <v>610</v>
      </c>
      <c r="G174" s="28">
        <v>26.08</v>
      </c>
      <c r="H174" s="29"/>
      <c r="I174" s="4"/>
      <c r="J174" s="34">
        <f t="shared" si="10"/>
        <v>0</v>
      </c>
      <c r="K174" s="29"/>
      <c r="L174" s="5"/>
      <c r="M174" s="35">
        <f t="shared" si="9"/>
        <v>0</v>
      </c>
      <c r="N174" s="6"/>
    </row>
    <row r="175" spans="2:14" ht="16">
      <c r="B175" s="36" t="s">
        <v>298</v>
      </c>
      <c r="C175" s="37" t="s">
        <v>342</v>
      </c>
      <c r="D175" s="26" t="s">
        <v>343</v>
      </c>
      <c r="E175" s="26"/>
      <c r="F175" s="27" t="s">
        <v>610</v>
      </c>
      <c r="G175" s="28">
        <v>1.35</v>
      </c>
      <c r="H175" s="29"/>
      <c r="I175" s="4"/>
      <c r="J175" s="34">
        <f t="shared" si="10"/>
        <v>0</v>
      </c>
      <c r="K175" s="29"/>
      <c r="L175" s="5"/>
      <c r="M175" s="35">
        <f t="shared" si="9"/>
        <v>0</v>
      </c>
      <c r="N175" s="6"/>
    </row>
    <row r="176" spans="2:14" ht="16">
      <c r="B176" s="36" t="s">
        <v>298</v>
      </c>
      <c r="C176" s="37" t="s">
        <v>344</v>
      </c>
      <c r="D176" s="26" t="s">
        <v>345</v>
      </c>
      <c r="E176" s="26"/>
      <c r="F176" s="27" t="s">
        <v>610</v>
      </c>
      <c r="G176" s="28">
        <v>25</v>
      </c>
      <c r="H176" s="29"/>
      <c r="I176" s="4"/>
      <c r="J176" s="34">
        <f t="shared" si="10"/>
        <v>0</v>
      </c>
      <c r="K176" s="29"/>
      <c r="L176" s="5"/>
      <c r="M176" s="35">
        <f t="shared" si="9"/>
        <v>0</v>
      </c>
      <c r="N176" s="6"/>
    </row>
    <row r="177" spans="2:14" ht="16">
      <c r="B177" s="36" t="s">
        <v>298</v>
      </c>
      <c r="C177" s="37" t="s">
        <v>346</v>
      </c>
      <c r="D177" s="26" t="s">
        <v>347</v>
      </c>
      <c r="E177" s="26"/>
      <c r="F177" s="27" t="s">
        <v>610</v>
      </c>
      <c r="G177" s="28">
        <v>141.69999999999999</v>
      </c>
      <c r="H177" s="29"/>
      <c r="I177" s="4"/>
      <c r="J177" s="34">
        <f t="shared" si="10"/>
        <v>0</v>
      </c>
      <c r="K177" s="29"/>
      <c r="L177" s="5"/>
      <c r="M177" s="35">
        <f t="shared" si="9"/>
        <v>0</v>
      </c>
      <c r="N177" s="6"/>
    </row>
    <row r="178" spans="2:14" ht="16">
      <c r="B178" s="36" t="s">
        <v>298</v>
      </c>
      <c r="C178" s="37" t="s">
        <v>348</v>
      </c>
      <c r="D178" s="26" t="s">
        <v>349</v>
      </c>
      <c r="E178" s="26"/>
      <c r="F178" s="27" t="s">
        <v>610</v>
      </c>
      <c r="G178" s="28">
        <v>160</v>
      </c>
      <c r="H178" s="29"/>
      <c r="I178" s="4"/>
      <c r="J178" s="34">
        <f t="shared" si="10"/>
        <v>0</v>
      </c>
      <c r="K178" s="29"/>
      <c r="L178" s="5"/>
      <c r="M178" s="35">
        <f t="shared" si="9"/>
        <v>0</v>
      </c>
      <c r="N178" s="6"/>
    </row>
    <row r="179" spans="2:14" ht="16">
      <c r="B179" s="36" t="s">
        <v>298</v>
      </c>
      <c r="C179" s="37" t="s">
        <v>350</v>
      </c>
      <c r="D179" s="26" t="s">
        <v>351</v>
      </c>
      <c r="E179" s="26"/>
      <c r="F179" s="27" t="s">
        <v>610</v>
      </c>
      <c r="G179" s="28">
        <v>127.8</v>
      </c>
      <c r="H179" s="29"/>
      <c r="I179" s="4"/>
      <c r="J179" s="34">
        <f t="shared" si="10"/>
        <v>0</v>
      </c>
      <c r="K179" s="29"/>
      <c r="L179" s="5"/>
      <c r="M179" s="35">
        <f t="shared" si="9"/>
        <v>0</v>
      </c>
      <c r="N179" s="6"/>
    </row>
    <row r="180" spans="2:14" ht="16">
      <c r="B180" s="36" t="s">
        <v>298</v>
      </c>
      <c r="C180" s="37" t="s">
        <v>352</v>
      </c>
      <c r="D180" s="26" t="s">
        <v>353</v>
      </c>
      <c r="E180" s="26"/>
      <c r="F180" s="27" t="s">
        <v>610</v>
      </c>
      <c r="G180" s="28">
        <v>119.1</v>
      </c>
      <c r="H180" s="29"/>
      <c r="I180" s="4"/>
      <c r="J180" s="34">
        <f t="shared" si="10"/>
        <v>0</v>
      </c>
      <c r="K180" s="29"/>
      <c r="L180" s="5"/>
      <c r="M180" s="35">
        <f t="shared" si="9"/>
        <v>0</v>
      </c>
      <c r="N180" s="6"/>
    </row>
    <row r="181" spans="2:14" ht="16">
      <c r="B181" s="36" t="s">
        <v>298</v>
      </c>
      <c r="C181" s="37" t="s">
        <v>354</v>
      </c>
      <c r="D181" s="26" t="s">
        <v>355</v>
      </c>
      <c r="E181" s="26"/>
      <c r="F181" s="27" t="s">
        <v>610</v>
      </c>
      <c r="G181" s="28">
        <v>110</v>
      </c>
      <c r="H181" s="29"/>
      <c r="I181" s="4"/>
      <c r="J181" s="34">
        <f t="shared" si="10"/>
        <v>0</v>
      </c>
      <c r="K181" s="29"/>
      <c r="L181" s="5"/>
      <c r="M181" s="35">
        <f t="shared" si="9"/>
        <v>0</v>
      </c>
      <c r="N181" s="6"/>
    </row>
    <row r="182" spans="2:14" ht="16">
      <c r="B182" s="36" t="s">
        <v>298</v>
      </c>
      <c r="C182" s="37" t="s">
        <v>356</v>
      </c>
      <c r="D182" s="26" t="s">
        <v>357</v>
      </c>
      <c r="E182" s="26"/>
      <c r="F182" s="27" t="s">
        <v>610</v>
      </c>
      <c r="G182" s="28">
        <v>11.51</v>
      </c>
      <c r="H182" s="29"/>
      <c r="I182" s="4"/>
      <c r="J182" s="34">
        <f t="shared" si="10"/>
        <v>0</v>
      </c>
      <c r="K182" s="29"/>
      <c r="L182" s="5"/>
      <c r="M182" s="35">
        <f t="shared" si="9"/>
        <v>0</v>
      </c>
      <c r="N182" s="6"/>
    </row>
    <row r="183" spans="2:14" ht="16">
      <c r="B183" s="36" t="s">
        <v>298</v>
      </c>
      <c r="C183" s="37" t="s">
        <v>358</v>
      </c>
      <c r="D183" s="26" t="s">
        <v>359</v>
      </c>
      <c r="E183" s="26"/>
      <c r="F183" s="27" t="s">
        <v>610</v>
      </c>
      <c r="G183" s="28">
        <v>18.41</v>
      </c>
      <c r="H183" s="29"/>
      <c r="I183" s="4"/>
      <c r="J183" s="34">
        <f t="shared" si="10"/>
        <v>0</v>
      </c>
      <c r="K183" s="29"/>
      <c r="L183" s="5"/>
      <c r="M183" s="35">
        <f t="shared" si="9"/>
        <v>0</v>
      </c>
      <c r="N183" s="6"/>
    </row>
    <row r="184" spans="2:14" ht="16">
      <c r="B184" s="36" t="s">
        <v>298</v>
      </c>
      <c r="C184" s="37" t="s">
        <v>360</v>
      </c>
      <c r="D184" s="26" t="s">
        <v>361</v>
      </c>
      <c r="E184" s="26"/>
      <c r="F184" s="27" t="s">
        <v>610</v>
      </c>
      <c r="G184" s="28">
        <v>10.53</v>
      </c>
      <c r="H184" s="29"/>
      <c r="I184" s="4"/>
      <c r="J184" s="34">
        <f t="shared" si="10"/>
        <v>0</v>
      </c>
      <c r="K184" s="29"/>
      <c r="L184" s="5"/>
      <c r="M184" s="35">
        <f t="shared" si="9"/>
        <v>0</v>
      </c>
      <c r="N184" s="6"/>
    </row>
    <row r="185" spans="2:14" ht="16">
      <c r="B185" s="36" t="s">
        <v>298</v>
      </c>
      <c r="C185" s="37" t="s">
        <v>362</v>
      </c>
      <c r="D185" s="26" t="s">
        <v>363</v>
      </c>
      <c r="E185" s="26"/>
      <c r="F185" s="27" t="s">
        <v>610</v>
      </c>
      <c r="G185" s="28">
        <v>18.41</v>
      </c>
      <c r="H185" s="29"/>
      <c r="I185" s="4"/>
      <c r="J185" s="34">
        <f t="shared" si="10"/>
        <v>0</v>
      </c>
      <c r="K185" s="29"/>
      <c r="L185" s="5"/>
      <c r="M185" s="35">
        <f t="shared" si="9"/>
        <v>0</v>
      </c>
      <c r="N185" s="6"/>
    </row>
    <row r="186" spans="2:14" ht="16">
      <c r="B186" s="36" t="s">
        <v>364</v>
      </c>
      <c r="C186" s="37" t="s">
        <v>365</v>
      </c>
      <c r="D186" s="26" t="s">
        <v>366</v>
      </c>
      <c r="E186" s="26"/>
      <c r="F186" s="27" t="s">
        <v>610</v>
      </c>
      <c r="G186" s="28">
        <v>45</v>
      </c>
      <c r="H186" s="29"/>
      <c r="I186" s="4"/>
      <c r="J186" s="34">
        <f t="shared" si="10"/>
        <v>0</v>
      </c>
      <c r="K186" s="29"/>
      <c r="L186" s="5"/>
      <c r="M186" s="35">
        <f t="shared" si="9"/>
        <v>0</v>
      </c>
      <c r="N186" s="6"/>
    </row>
    <row r="187" spans="2:14" ht="16">
      <c r="B187" s="36" t="s">
        <v>364</v>
      </c>
      <c r="C187" s="37" t="s">
        <v>367</v>
      </c>
      <c r="D187" s="26" t="s">
        <v>368</v>
      </c>
      <c r="E187" s="26"/>
      <c r="F187" s="27" t="s">
        <v>610</v>
      </c>
      <c r="G187" s="28">
        <v>1.5</v>
      </c>
      <c r="H187" s="29"/>
      <c r="I187" s="4"/>
      <c r="J187" s="34">
        <f t="shared" si="10"/>
        <v>0</v>
      </c>
      <c r="K187" s="29"/>
      <c r="L187" s="5"/>
      <c r="M187" s="35">
        <f t="shared" si="9"/>
        <v>0</v>
      </c>
      <c r="N187" s="6"/>
    </row>
    <row r="188" spans="2:14" ht="16">
      <c r="B188" s="36" t="s">
        <v>364</v>
      </c>
      <c r="C188" s="37" t="s">
        <v>369</v>
      </c>
      <c r="D188" s="26" t="s">
        <v>370</v>
      </c>
      <c r="E188" s="26"/>
      <c r="F188" s="27" t="s">
        <v>610</v>
      </c>
      <c r="G188" s="28">
        <v>14.75</v>
      </c>
      <c r="H188" s="29"/>
      <c r="I188" s="4"/>
      <c r="J188" s="34">
        <f t="shared" si="10"/>
        <v>0</v>
      </c>
      <c r="K188" s="29"/>
      <c r="L188" s="5"/>
      <c r="M188" s="35">
        <f t="shared" si="9"/>
        <v>0</v>
      </c>
      <c r="N188" s="6"/>
    </row>
    <row r="189" spans="2:14" ht="16">
      <c r="B189" s="36" t="s">
        <v>364</v>
      </c>
      <c r="C189" s="37" t="s">
        <v>371</v>
      </c>
      <c r="D189" s="26" t="s">
        <v>372</v>
      </c>
      <c r="E189" s="26"/>
      <c r="F189" s="27" t="s">
        <v>610</v>
      </c>
      <c r="G189" s="28">
        <v>31.9</v>
      </c>
      <c r="H189" s="29"/>
      <c r="I189" s="4"/>
      <c r="J189" s="34">
        <f t="shared" si="10"/>
        <v>0</v>
      </c>
      <c r="K189" s="29"/>
      <c r="L189" s="5"/>
      <c r="M189" s="35">
        <f t="shared" si="9"/>
        <v>0</v>
      </c>
      <c r="N189" s="6"/>
    </row>
    <row r="190" spans="2:14" ht="16">
      <c r="B190" s="36" t="s">
        <v>364</v>
      </c>
      <c r="C190" s="37" t="s">
        <v>373</v>
      </c>
      <c r="D190" s="26" t="s">
        <v>374</v>
      </c>
      <c r="E190" s="26"/>
      <c r="F190" s="27" t="s">
        <v>610</v>
      </c>
      <c r="G190" s="28">
        <v>12.04</v>
      </c>
      <c r="H190" s="29"/>
      <c r="I190" s="4"/>
      <c r="J190" s="34">
        <f t="shared" si="10"/>
        <v>0</v>
      </c>
      <c r="K190" s="29"/>
      <c r="L190" s="5"/>
      <c r="M190" s="35">
        <f t="shared" si="9"/>
        <v>0</v>
      </c>
      <c r="N190" s="6"/>
    </row>
    <row r="191" spans="2:14" ht="16">
      <c r="B191" s="36" t="s">
        <v>364</v>
      </c>
      <c r="C191" s="37" t="s">
        <v>375</v>
      </c>
      <c r="D191" s="26" t="s">
        <v>376</v>
      </c>
      <c r="E191" s="26"/>
      <c r="F191" s="27" t="s">
        <v>610</v>
      </c>
      <c r="G191" s="28">
        <v>8.0500000000000007</v>
      </c>
      <c r="H191" s="29"/>
      <c r="I191" s="4"/>
      <c r="J191" s="34">
        <f t="shared" si="10"/>
        <v>0</v>
      </c>
      <c r="K191" s="29"/>
      <c r="L191" s="5"/>
      <c r="M191" s="35">
        <f t="shared" si="9"/>
        <v>0</v>
      </c>
      <c r="N191" s="6"/>
    </row>
    <row r="192" spans="2:14" ht="16">
      <c r="B192" s="36" t="s">
        <v>364</v>
      </c>
      <c r="C192" s="37" t="s">
        <v>377</v>
      </c>
      <c r="D192" s="26" t="s">
        <v>378</v>
      </c>
      <c r="E192" s="26"/>
      <c r="F192" s="27" t="s">
        <v>610</v>
      </c>
      <c r="G192" s="28">
        <v>8.5</v>
      </c>
      <c r="H192" s="29"/>
      <c r="I192" s="4"/>
      <c r="J192" s="34">
        <f t="shared" si="10"/>
        <v>0</v>
      </c>
      <c r="K192" s="29"/>
      <c r="L192" s="5"/>
      <c r="M192" s="35">
        <f t="shared" si="9"/>
        <v>0</v>
      </c>
      <c r="N192" s="6"/>
    </row>
    <row r="193" spans="2:14" ht="16">
      <c r="B193" s="36" t="s">
        <v>364</v>
      </c>
      <c r="C193" s="37" t="s">
        <v>379</v>
      </c>
      <c r="D193" s="26" t="s">
        <v>380</v>
      </c>
      <c r="E193" s="26"/>
      <c r="F193" s="27" t="s">
        <v>610</v>
      </c>
      <c r="G193" s="28">
        <v>5.52</v>
      </c>
      <c r="H193" s="29"/>
      <c r="I193" s="4"/>
      <c r="J193" s="34">
        <f t="shared" si="10"/>
        <v>0</v>
      </c>
      <c r="K193" s="29"/>
      <c r="L193" s="5"/>
      <c r="M193" s="35">
        <f t="shared" si="9"/>
        <v>0</v>
      </c>
      <c r="N193" s="6"/>
    </row>
    <row r="194" spans="2:14" ht="16">
      <c r="B194" s="36" t="s">
        <v>364</v>
      </c>
      <c r="C194" s="37" t="s">
        <v>381</v>
      </c>
      <c r="D194" s="26" t="s">
        <v>382</v>
      </c>
      <c r="E194" s="26"/>
      <c r="F194" s="27" t="s">
        <v>610</v>
      </c>
      <c r="G194" s="28">
        <v>8.5</v>
      </c>
      <c r="H194" s="29"/>
      <c r="I194" s="4"/>
      <c r="J194" s="34">
        <f t="shared" si="10"/>
        <v>0</v>
      </c>
      <c r="K194" s="29"/>
      <c r="L194" s="5"/>
      <c r="M194" s="35">
        <f t="shared" si="9"/>
        <v>0</v>
      </c>
      <c r="N194" s="6"/>
    </row>
    <row r="195" spans="2:14" ht="17">
      <c r="B195" s="36" t="s">
        <v>364</v>
      </c>
      <c r="C195" s="72" t="s">
        <v>383</v>
      </c>
      <c r="D195" s="72" t="s">
        <v>628</v>
      </c>
      <c r="E195" s="26"/>
      <c r="F195" s="27" t="s">
        <v>610</v>
      </c>
      <c r="G195" s="28">
        <v>0.8</v>
      </c>
      <c r="H195" s="29"/>
      <c r="I195" s="4"/>
      <c r="J195" s="34">
        <f t="shared" si="10"/>
        <v>0</v>
      </c>
      <c r="K195" s="29"/>
      <c r="L195" s="5"/>
      <c r="M195" s="35">
        <f t="shared" si="9"/>
        <v>0</v>
      </c>
      <c r="N195" s="6"/>
    </row>
    <row r="196" spans="2:14" ht="16">
      <c r="B196" s="36" t="s">
        <v>364</v>
      </c>
      <c r="C196" s="26" t="s">
        <v>384</v>
      </c>
      <c r="D196" s="26" t="s">
        <v>385</v>
      </c>
      <c r="E196" s="26"/>
      <c r="F196" s="27" t="s">
        <v>610</v>
      </c>
      <c r="G196" s="28">
        <v>0.96</v>
      </c>
      <c r="H196" s="29"/>
      <c r="I196" s="4"/>
      <c r="J196" s="34">
        <f t="shared" si="10"/>
        <v>0</v>
      </c>
      <c r="K196" s="29"/>
      <c r="L196" s="5"/>
      <c r="M196" s="35">
        <f t="shared" si="9"/>
        <v>0</v>
      </c>
      <c r="N196" s="6"/>
    </row>
    <row r="197" spans="2:14" ht="16">
      <c r="B197" s="36" t="s">
        <v>364</v>
      </c>
      <c r="C197" s="37" t="s">
        <v>386</v>
      </c>
      <c r="D197" s="26" t="s">
        <v>387</v>
      </c>
      <c r="E197" s="26"/>
      <c r="F197" s="27" t="s">
        <v>610</v>
      </c>
      <c r="G197" s="28">
        <v>0.76</v>
      </c>
      <c r="H197" s="29"/>
      <c r="I197" s="4"/>
      <c r="J197" s="34">
        <f t="shared" si="10"/>
        <v>0</v>
      </c>
      <c r="K197" s="29"/>
      <c r="L197" s="5"/>
      <c r="M197" s="35">
        <f t="shared" si="9"/>
        <v>0</v>
      </c>
      <c r="N197" s="6"/>
    </row>
    <row r="198" spans="2:14" ht="16">
      <c r="B198" s="36" t="s">
        <v>364</v>
      </c>
      <c r="C198" s="37" t="s">
        <v>388</v>
      </c>
      <c r="D198" s="26" t="s">
        <v>389</v>
      </c>
      <c r="E198" s="26"/>
      <c r="F198" s="27" t="s">
        <v>610</v>
      </c>
      <c r="G198" s="28">
        <v>2</v>
      </c>
      <c r="H198" s="29"/>
      <c r="I198" s="4"/>
      <c r="J198" s="34">
        <f t="shared" si="10"/>
        <v>0</v>
      </c>
      <c r="K198" s="29"/>
      <c r="L198" s="5"/>
      <c r="M198" s="35">
        <f t="shared" si="9"/>
        <v>0</v>
      </c>
      <c r="N198" s="6"/>
    </row>
    <row r="199" spans="2:14" ht="16">
      <c r="B199" s="36" t="s">
        <v>364</v>
      </c>
      <c r="C199" s="37" t="s">
        <v>390</v>
      </c>
      <c r="D199" s="26" t="s">
        <v>391</v>
      </c>
      <c r="E199" s="26"/>
      <c r="F199" s="27" t="s">
        <v>610</v>
      </c>
      <c r="G199" s="28">
        <v>40</v>
      </c>
      <c r="H199" s="29"/>
      <c r="I199" s="4"/>
      <c r="J199" s="34">
        <f t="shared" si="10"/>
        <v>0</v>
      </c>
      <c r="K199" s="29"/>
      <c r="L199" s="5"/>
      <c r="M199" s="35">
        <f t="shared" si="9"/>
        <v>0</v>
      </c>
      <c r="N199" s="6"/>
    </row>
    <row r="200" spans="2:14" ht="16">
      <c r="B200" s="36" t="s">
        <v>364</v>
      </c>
      <c r="C200" s="37" t="s">
        <v>392</v>
      </c>
      <c r="D200" s="26" t="s">
        <v>393</v>
      </c>
      <c r="E200" s="26"/>
      <c r="F200" s="27" t="s">
        <v>610</v>
      </c>
      <c r="G200" s="28">
        <v>25</v>
      </c>
      <c r="H200" s="29"/>
      <c r="I200" s="4"/>
      <c r="J200" s="34">
        <f t="shared" si="10"/>
        <v>0</v>
      </c>
      <c r="K200" s="29"/>
      <c r="L200" s="5"/>
      <c r="M200" s="35">
        <f t="shared" si="9"/>
        <v>0</v>
      </c>
      <c r="N200" s="6"/>
    </row>
    <row r="201" spans="2:14" ht="16">
      <c r="B201" s="36" t="s">
        <v>364</v>
      </c>
      <c r="C201" s="37" t="s">
        <v>394</v>
      </c>
      <c r="D201" s="26" t="s">
        <v>395</v>
      </c>
      <c r="E201" s="26"/>
      <c r="F201" s="27" t="s">
        <v>610</v>
      </c>
      <c r="G201" s="28">
        <v>2.57</v>
      </c>
      <c r="H201" s="29"/>
      <c r="I201" s="4"/>
      <c r="J201" s="34">
        <f t="shared" si="10"/>
        <v>0</v>
      </c>
      <c r="K201" s="29"/>
      <c r="L201" s="5"/>
      <c r="M201" s="35">
        <f t="shared" si="9"/>
        <v>0</v>
      </c>
      <c r="N201" s="6"/>
    </row>
    <row r="202" spans="2:14" ht="16">
      <c r="B202" s="36" t="s">
        <v>364</v>
      </c>
      <c r="C202" s="37" t="s">
        <v>396</v>
      </c>
      <c r="D202" s="26" t="s">
        <v>397</v>
      </c>
      <c r="E202" s="26"/>
      <c r="F202" s="27" t="s">
        <v>610</v>
      </c>
      <c r="G202" s="28">
        <v>1</v>
      </c>
      <c r="H202" s="29"/>
      <c r="I202" s="4"/>
      <c r="J202" s="34">
        <f t="shared" si="10"/>
        <v>0</v>
      </c>
      <c r="K202" s="29"/>
      <c r="L202" s="5"/>
      <c r="M202" s="35">
        <f t="shared" si="9"/>
        <v>0</v>
      </c>
      <c r="N202" s="6"/>
    </row>
    <row r="203" spans="2:14" ht="16">
      <c r="B203" s="36" t="s">
        <v>364</v>
      </c>
      <c r="C203" s="37" t="s">
        <v>398</v>
      </c>
      <c r="D203" s="26" t="s">
        <v>399</v>
      </c>
      <c r="E203" s="26"/>
      <c r="F203" s="27" t="s">
        <v>610</v>
      </c>
      <c r="G203" s="28">
        <v>1.17</v>
      </c>
      <c r="H203" s="29"/>
      <c r="I203" s="4"/>
      <c r="J203" s="34">
        <f t="shared" si="10"/>
        <v>0</v>
      </c>
      <c r="K203" s="29"/>
      <c r="L203" s="5"/>
      <c r="M203" s="35">
        <f t="shared" si="9"/>
        <v>0</v>
      </c>
      <c r="N203" s="6"/>
    </row>
    <row r="204" spans="2:14" ht="16">
      <c r="B204" s="36" t="s">
        <v>364</v>
      </c>
      <c r="C204" s="37" t="s">
        <v>400</v>
      </c>
      <c r="D204" s="26" t="s">
        <v>401</v>
      </c>
      <c r="E204" s="26"/>
      <c r="F204" s="27" t="s">
        <v>610</v>
      </c>
      <c r="G204" s="28">
        <v>0.5</v>
      </c>
      <c r="H204" s="29"/>
      <c r="I204" s="4"/>
      <c r="J204" s="34">
        <f t="shared" si="10"/>
        <v>0</v>
      </c>
      <c r="K204" s="29"/>
      <c r="L204" s="5"/>
      <c r="M204" s="35">
        <f t="shared" si="9"/>
        <v>0</v>
      </c>
      <c r="N204" s="6"/>
    </row>
    <row r="205" spans="2:14" ht="16">
      <c r="B205" s="36" t="s">
        <v>364</v>
      </c>
      <c r="C205" s="37" t="s">
        <v>402</v>
      </c>
      <c r="D205" s="26" t="s">
        <v>403</v>
      </c>
      <c r="E205" s="26"/>
      <c r="F205" s="27" t="s">
        <v>610</v>
      </c>
      <c r="G205" s="28">
        <v>13.9</v>
      </c>
      <c r="H205" s="29"/>
      <c r="I205" s="4"/>
      <c r="J205" s="34">
        <f t="shared" si="10"/>
        <v>0</v>
      </c>
      <c r="K205" s="29"/>
      <c r="L205" s="5"/>
      <c r="M205" s="35">
        <f t="shared" si="9"/>
        <v>0</v>
      </c>
      <c r="N205" s="6"/>
    </row>
    <row r="206" spans="2:14" ht="16">
      <c r="B206" s="36" t="s">
        <v>364</v>
      </c>
      <c r="C206" s="37" t="s">
        <v>404</v>
      </c>
      <c r="D206" s="26" t="s">
        <v>405</v>
      </c>
      <c r="E206" s="26"/>
      <c r="F206" s="27" t="s">
        <v>610</v>
      </c>
      <c r="G206" s="28">
        <v>13.27</v>
      </c>
      <c r="H206" s="29"/>
      <c r="I206" s="4"/>
      <c r="J206" s="34">
        <f t="shared" si="10"/>
        <v>0</v>
      </c>
      <c r="K206" s="29"/>
      <c r="L206" s="5"/>
      <c r="M206" s="35">
        <f t="shared" si="9"/>
        <v>0</v>
      </c>
      <c r="N206" s="6"/>
    </row>
    <row r="207" spans="2:14" ht="16">
      <c r="B207" s="36" t="s">
        <v>364</v>
      </c>
      <c r="C207" s="37" t="s">
        <v>406</v>
      </c>
      <c r="D207" s="26" t="s">
        <v>634</v>
      </c>
      <c r="E207" s="26"/>
      <c r="F207" s="27" t="s">
        <v>610</v>
      </c>
      <c r="G207" s="28">
        <v>6.9</v>
      </c>
      <c r="H207" s="29"/>
      <c r="I207" s="4"/>
      <c r="J207" s="34">
        <f t="shared" si="10"/>
        <v>0</v>
      </c>
      <c r="K207" s="29"/>
      <c r="L207" s="5"/>
      <c r="M207" s="35">
        <f t="shared" si="9"/>
        <v>0</v>
      </c>
      <c r="N207" s="6"/>
    </row>
    <row r="208" spans="2:14" ht="16">
      <c r="B208" s="36" t="s">
        <v>364</v>
      </c>
      <c r="C208" s="37" t="s">
        <v>407</v>
      </c>
      <c r="D208" s="26" t="s">
        <v>408</v>
      </c>
      <c r="E208" s="26"/>
      <c r="F208" s="27" t="s">
        <v>610</v>
      </c>
      <c r="G208" s="28">
        <v>9.3699999999999992</v>
      </c>
      <c r="H208" s="29"/>
      <c r="I208" s="4"/>
      <c r="J208" s="34">
        <f t="shared" si="10"/>
        <v>0</v>
      </c>
      <c r="K208" s="29"/>
      <c r="L208" s="5"/>
      <c r="M208" s="35">
        <f t="shared" si="9"/>
        <v>0</v>
      </c>
      <c r="N208" s="6"/>
    </row>
    <row r="209" spans="2:14" ht="16">
      <c r="B209" s="36" t="s">
        <v>364</v>
      </c>
      <c r="C209" s="37" t="s">
        <v>409</v>
      </c>
      <c r="D209" s="26" t="s">
        <v>410</v>
      </c>
      <c r="E209" s="26"/>
      <c r="F209" s="27" t="s">
        <v>610</v>
      </c>
      <c r="G209" s="28">
        <v>15.13</v>
      </c>
      <c r="H209" s="29"/>
      <c r="I209" s="4"/>
      <c r="J209" s="34">
        <f t="shared" si="10"/>
        <v>0</v>
      </c>
      <c r="K209" s="29"/>
      <c r="L209" s="5"/>
      <c r="M209" s="35">
        <f t="shared" si="9"/>
        <v>0</v>
      </c>
      <c r="N209" s="6"/>
    </row>
    <row r="210" spans="2:14" ht="16">
      <c r="B210" s="36" t="s">
        <v>364</v>
      </c>
      <c r="C210" s="37" t="s">
        <v>411</v>
      </c>
      <c r="D210" s="26" t="s">
        <v>412</v>
      </c>
      <c r="E210" s="26"/>
      <c r="F210" s="27" t="s">
        <v>610</v>
      </c>
      <c r="G210" s="28">
        <v>11.5</v>
      </c>
      <c r="H210" s="29"/>
      <c r="I210" s="4"/>
      <c r="J210" s="34">
        <f t="shared" si="10"/>
        <v>0</v>
      </c>
      <c r="K210" s="29"/>
      <c r="L210" s="5"/>
      <c r="M210" s="35">
        <f t="shared" si="9"/>
        <v>0</v>
      </c>
      <c r="N210" s="6"/>
    </row>
    <row r="211" spans="2:14" ht="16">
      <c r="B211" s="36" t="s">
        <v>364</v>
      </c>
      <c r="C211" s="37" t="s">
        <v>413</v>
      </c>
      <c r="D211" s="26" t="s">
        <v>414</v>
      </c>
      <c r="E211" s="26"/>
      <c r="F211" s="27" t="s">
        <v>610</v>
      </c>
      <c r="G211" s="28">
        <v>11.5</v>
      </c>
      <c r="H211" s="29"/>
      <c r="I211" s="4"/>
      <c r="J211" s="34">
        <f t="shared" si="10"/>
        <v>0</v>
      </c>
      <c r="K211" s="29"/>
      <c r="L211" s="5"/>
      <c r="M211" s="35">
        <f t="shared" si="9"/>
        <v>0</v>
      </c>
      <c r="N211" s="6"/>
    </row>
    <row r="212" spans="2:14" ht="16">
      <c r="B212" s="36" t="s">
        <v>364</v>
      </c>
      <c r="C212" s="37" t="s">
        <v>415</v>
      </c>
      <c r="D212" s="26" t="s">
        <v>416</v>
      </c>
      <c r="E212" s="26"/>
      <c r="F212" s="27" t="s">
        <v>610</v>
      </c>
      <c r="G212" s="28">
        <v>50</v>
      </c>
      <c r="H212" s="29"/>
      <c r="I212" s="4"/>
      <c r="J212" s="34">
        <f t="shared" si="10"/>
        <v>0</v>
      </c>
      <c r="K212" s="29"/>
      <c r="L212" s="5"/>
      <c r="M212" s="35">
        <f t="shared" si="9"/>
        <v>0</v>
      </c>
      <c r="N212" s="6"/>
    </row>
    <row r="213" spans="2:14" ht="16">
      <c r="B213" s="36" t="s">
        <v>364</v>
      </c>
      <c r="C213" s="37" t="s">
        <v>417</v>
      </c>
      <c r="D213" s="26" t="s">
        <v>418</v>
      </c>
      <c r="E213" s="26"/>
      <c r="F213" s="27" t="s">
        <v>610</v>
      </c>
      <c r="G213" s="28">
        <v>11.79</v>
      </c>
      <c r="H213" s="29"/>
      <c r="I213" s="4"/>
      <c r="J213" s="34">
        <f t="shared" si="10"/>
        <v>0</v>
      </c>
      <c r="K213" s="29"/>
      <c r="L213" s="5"/>
      <c r="M213" s="35">
        <f t="shared" si="9"/>
        <v>0</v>
      </c>
      <c r="N213" s="6"/>
    </row>
    <row r="214" spans="2:14" ht="16">
      <c r="B214" s="36" t="s">
        <v>364</v>
      </c>
      <c r="C214" s="37" t="s">
        <v>419</v>
      </c>
      <c r="D214" s="26" t="s">
        <v>420</v>
      </c>
      <c r="E214" s="26"/>
      <c r="F214" s="27" t="s">
        <v>610</v>
      </c>
      <c r="G214" s="28">
        <v>1.26</v>
      </c>
      <c r="H214" s="29"/>
      <c r="I214" s="4"/>
      <c r="J214" s="34">
        <f t="shared" si="10"/>
        <v>0</v>
      </c>
      <c r="K214" s="29"/>
      <c r="L214" s="5"/>
      <c r="M214" s="35">
        <f t="shared" si="9"/>
        <v>0</v>
      </c>
      <c r="N214" s="6"/>
    </row>
    <row r="215" spans="2:14" ht="16">
      <c r="B215" s="36" t="s">
        <v>364</v>
      </c>
      <c r="C215" s="37" t="s">
        <v>421</v>
      </c>
      <c r="D215" s="26" t="s">
        <v>422</v>
      </c>
      <c r="E215" s="26"/>
      <c r="F215" s="27" t="s">
        <v>610</v>
      </c>
      <c r="G215" s="28">
        <v>0.28000000000000003</v>
      </c>
      <c r="H215" s="29"/>
      <c r="I215" s="4"/>
      <c r="J215" s="34">
        <f t="shared" si="10"/>
        <v>0</v>
      </c>
      <c r="K215" s="29"/>
      <c r="L215" s="5"/>
      <c r="M215" s="35">
        <f t="shared" si="9"/>
        <v>0</v>
      </c>
      <c r="N215" s="6"/>
    </row>
    <row r="216" spans="2:14" ht="16">
      <c r="B216" s="36" t="s">
        <v>364</v>
      </c>
      <c r="C216" s="37" t="s">
        <v>423</v>
      </c>
      <c r="D216" s="26" t="s">
        <v>424</v>
      </c>
      <c r="E216" s="26"/>
      <c r="F216" s="27" t="s">
        <v>610</v>
      </c>
      <c r="G216" s="28">
        <v>9.34</v>
      </c>
      <c r="H216" s="29"/>
      <c r="I216" s="4"/>
      <c r="J216" s="34">
        <f t="shared" si="10"/>
        <v>0</v>
      </c>
      <c r="K216" s="29"/>
      <c r="L216" s="5"/>
      <c r="M216" s="35">
        <f t="shared" si="9"/>
        <v>0</v>
      </c>
      <c r="N216" s="6"/>
    </row>
    <row r="217" spans="2:14" ht="16">
      <c r="B217" s="36" t="s">
        <v>364</v>
      </c>
      <c r="C217" s="37" t="s">
        <v>425</v>
      </c>
      <c r="D217" s="26" t="s">
        <v>426</v>
      </c>
      <c r="E217" s="26"/>
      <c r="F217" s="27" t="s">
        <v>610</v>
      </c>
      <c r="G217" s="28">
        <v>2</v>
      </c>
      <c r="H217" s="29"/>
      <c r="I217" s="4"/>
      <c r="J217" s="34">
        <f t="shared" si="10"/>
        <v>0</v>
      </c>
      <c r="K217" s="29"/>
      <c r="L217" s="5"/>
      <c r="M217" s="35">
        <f t="shared" si="9"/>
        <v>0</v>
      </c>
      <c r="N217" s="6"/>
    </row>
    <row r="218" spans="2:14" ht="16">
      <c r="B218" s="36" t="s">
        <v>364</v>
      </c>
      <c r="C218" s="68" t="s">
        <v>619</v>
      </c>
      <c r="D218" s="69" t="s">
        <v>627</v>
      </c>
      <c r="E218" s="26"/>
      <c r="F218" s="27" t="s">
        <v>610</v>
      </c>
      <c r="G218" s="28">
        <v>2.75</v>
      </c>
      <c r="H218" s="29"/>
      <c r="I218" s="4"/>
      <c r="J218" s="34">
        <f t="shared" si="10"/>
        <v>0</v>
      </c>
      <c r="K218" s="29"/>
      <c r="L218" s="5"/>
      <c r="M218" s="35">
        <f t="shared" si="9"/>
        <v>0</v>
      </c>
      <c r="N218" s="6"/>
    </row>
    <row r="219" spans="2:14" ht="16">
      <c r="B219" s="36" t="s">
        <v>364</v>
      </c>
      <c r="C219" s="37" t="s">
        <v>427</v>
      </c>
      <c r="D219" s="26" t="s">
        <v>428</v>
      </c>
      <c r="E219" s="26"/>
      <c r="F219" s="27" t="s">
        <v>610</v>
      </c>
      <c r="G219" s="28">
        <v>10</v>
      </c>
      <c r="H219" s="29"/>
      <c r="I219" s="4"/>
      <c r="J219" s="34">
        <f t="shared" si="10"/>
        <v>0</v>
      </c>
      <c r="K219" s="29"/>
      <c r="L219" s="5"/>
      <c r="M219" s="35">
        <f t="shared" si="9"/>
        <v>0</v>
      </c>
      <c r="N219" s="6"/>
    </row>
    <row r="220" spans="2:14" ht="16">
      <c r="B220" s="36" t="s">
        <v>364</v>
      </c>
      <c r="C220" s="37" t="s">
        <v>429</v>
      </c>
      <c r="D220" s="26" t="s">
        <v>639</v>
      </c>
      <c r="E220" s="26"/>
      <c r="F220" s="27" t="s">
        <v>610</v>
      </c>
      <c r="G220" s="28">
        <v>0.61</v>
      </c>
      <c r="H220" s="29"/>
      <c r="I220" s="4"/>
      <c r="J220" s="34">
        <f t="shared" si="10"/>
        <v>0</v>
      </c>
      <c r="K220" s="29"/>
      <c r="L220" s="5"/>
      <c r="M220" s="35">
        <f t="shared" si="9"/>
        <v>0</v>
      </c>
      <c r="N220" s="6"/>
    </row>
    <row r="221" spans="2:14" ht="16">
      <c r="B221" s="36" t="s">
        <v>364</v>
      </c>
      <c r="C221" s="37" t="s">
        <v>430</v>
      </c>
      <c r="D221" s="26" t="s">
        <v>431</v>
      </c>
      <c r="E221" s="26"/>
      <c r="F221" s="27" t="s">
        <v>610</v>
      </c>
      <c r="G221" s="28">
        <v>6.05</v>
      </c>
      <c r="H221" s="29"/>
      <c r="I221" s="4"/>
      <c r="J221" s="34">
        <f t="shared" si="10"/>
        <v>0</v>
      </c>
      <c r="K221" s="29"/>
      <c r="L221" s="5"/>
      <c r="M221" s="35">
        <f t="shared" si="9"/>
        <v>0</v>
      </c>
      <c r="N221" s="6"/>
    </row>
    <row r="222" spans="2:14" ht="16">
      <c r="B222" s="36" t="s">
        <v>364</v>
      </c>
      <c r="C222" s="37" t="s">
        <v>432</v>
      </c>
      <c r="D222" s="26" t="s">
        <v>433</v>
      </c>
      <c r="E222" s="26"/>
      <c r="F222" s="27" t="s">
        <v>610</v>
      </c>
      <c r="G222" s="28">
        <v>1.65</v>
      </c>
      <c r="H222" s="29"/>
      <c r="I222" s="4"/>
      <c r="J222" s="34">
        <f t="shared" si="10"/>
        <v>0</v>
      </c>
      <c r="K222" s="29"/>
      <c r="L222" s="5"/>
      <c r="M222" s="35">
        <f t="shared" ref="M222:M266" si="11">L222*G222</f>
        <v>0</v>
      </c>
      <c r="N222" s="6"/>
    </row>
    <row r="223" spans="2:14" ht="16">
      <c r="B223" s="36" t="s">
        <v>364</v>
      </c>
      <c r="C223" s="37" t="s">
        <v>434</v>
      </c>
      <c r="D223" s="26" t="s">
        <v>435</v>
      </c>
      <c r="E223" s="26"/>
      <c r="F223" s="27" t="s">
        <v>610</v>
      </c>
      <c r="G223" s="28">
        <v>3.9</v>
      </c>
      <c r="H223" s="29"/>
      <c r="I223" s="4"/>
      <c r="J223" s="34">
        <f t="shared" si="10"/>
        <v>0</v>
      </c>
      <c r="K223" s="29"/>
      <c r="L223" s="5"/>
      <c r="M223" s="35">
        <f t="shared" si="11"/>
        <v>0</v>
      </c>
      <c r="N223" s="6"/>
    </row>
    <row r="224" spans="2:14" ht="16">
      <c r="B224" s="36" t="s">
        <v>364</v>
      </c>
      <c r="C224" s="37" t="s">
        <v>436</v>
      </c>
      <c r="D224" s="26" t="s">
        <v>437</v>
      </c>
      <c r="E224" s="26"/>
      <c r="F224" s="27" t="s">
        <v>610</v>
      </c>
      <c r="G224" s="28">
        <v>1</v>
      </c>
      <c r="H224" s="29"/>
      <c r="I224" s="4"/>
      <c r="J224" s="34">
        <f t="shared" si="10"/>
        <v>0</v>
      </c>
      <c r="K224" s="29"/>
      <c r="L224" s="5"/>
      <c r="M224" s="35">
        <f t="shared" si="11"/>
        <v>0</v>
      </c>
      <c r="N224" s="6"/>
    </row>
    <row r="225" spans="2:14" ht="16">
      <c r="B225" s="36" t="s">
        <v>364</v>
      </c>
      <c r="C225" s="37" t="s">
        <v>438</v>
      </c>
      <c r="D225" s="26" t="s">
        <v>439</v>
      </c>
      <c r="E225" s="26"/>
      <c r="F225" s="27" t="s">
        <v>610</v>
      </c>
      <c r="G225" s="28">
        <v>0.38</v>
      </c>
      <c r="H225" s="29"/>
      <c r="I225" s="4"/>
      <c r="J225" s="34">
        <f t="shared" si="10"/>
        <v>0</v>
      </c>
      <c r="K225" s="29"/>
      <c r="L225" s="5"/>
      <c r="M225" s="35">
        <f t="shared" si="11"/>
        <v>0</v>
      </c>
      <c r="N225" s="6"/>
    </row>
    <row r="226" spans="2:14" ht="16">
      <c r="B226" s="36" t="s">
        <v>364</v>
      </c>
      <c r="C226" s="37" t="s">
        <v>440</v>
      </c>
      <c r="D226" s="26" t="s">
        <v>441</v>
      </c>
      <c r="E226" s="26"/>
      <c r="F226" s="27" t="s">
        <v>610</v>
      </c>
      <c r="G226" s="28">
        <v>6.75</v>
      </c>
      <c r="H226" s="29"/>
      <c r="I226" s="4"/>
      <c r="J226" s="34">
        <f t="shared" si="10"/>
        <v>0</v>
      </c>
      <c r="K226" s="29"/>
      <c r="L226" s="5"/>
      <c r="M226" s="35">
        <f t="shared" si="11"/>
        <v>0</v>
      </c>
      <c r="N226" s="6"/>
    </row>
    <row r="227" spans="2:14" ht="16">
      <c r="B227" s="36" t="s">
        <v>364</v>
      </c>
      <c r="C227" s="37" t="s">
        <v>442</v>
      </c>
      <c r="D227" s="26" t="s">
        <v>443</v>
      </c>
      <c r="E227" s="26"/>
      <c r="F227" s="27" t="s">
        <v>610</v>
      </c>
      <c r="G227" s="28">
        <v>6.75</v>
      </c>
      <c r="H227" s="29"/>
      <c r="I227" s="4"/>
      <c r="J227" s="34">
        <f t="shared" si="10"/>
        <v>0</v>
      </c>
      <c r="K227" s="29"/>
      <c r="L227" s="5"/>
      <c r="M227" s="35">
        <f t="shared" si="11"/>
        <v>0</v>
      </c>
      <c r="N227" s="6"/>
    </row>
    <row r="228" spans="2:14" ht="16">
      <c r="B228" s="36" t="s">
        <v>364</v>
      </c>
      <c r="C228" s="37" t="s">
        <v>444</v>
      </c>
      <c r="D228" s="26" t="s">
        <v>445</v>
      </c>
      <c r="E228" s="26"/>
      <c r="F228" s="27" t="s">
        <v>610</v>
      </c>
      <c r="G228" s="28">
        <v>1.5</v>
      </c>
      <c r="H228" s="29"/>
      <c r="I228" s="4"/>
      <c r="J228" s="34">
        <f t="shared" si="10"/>
        <v>0</v>
      </c>
      <c r="K228" s="29"/>
      <c r="L228" s="5"/>
      <c r="M228" s="35">
        <f t="shared" si="11"/>
        <v>0</v>
      </c>
      <c r="N228" s="6"/>
    </row>
    <row r="229" spans="2:14" ht="16">
      <c r="B229" s="36" t="s">
        <v>364</v>
      </c>
      <c r="C229" s="26" t="s">
        <v>446</v>
      </c>
      <c r="D229" s="26" t="s">
        <v>447</v>
      </c>
      <c r="E229" s="26"/>
      <c r="F229" s="27" t="s">
        <v>610</v>
      </c>
      <c r="G229" s="28">
        <v>13.5</v>
      </c>
      <c r="H229" s="29"/>
      <c r="I229" s="4"/>
      <c r="J229" s="34">
        <f t="shared" si="10"/>
        <v>0</v>
      </c>
      <c r="K229" s="29"/>
      <c r="L229" s="5"/>
      <c r="M229" s="35">
        <f t="shared" si="11"/>
        <v>0</v>
      </c>
      <c r="N229" s="6"/>
    </row>
    <row r="230" spans="2:14" ht="16">
      <c r="B230" s="36" t="s">
        <v>364</v>
      </c>
      <c r="C230" s="37" t="s">
        <v>448</v>
      </c>
      <c r="D230" s="26" t="s">
        <v>449</v>
      </c>
      <c r="E230" s="26"/>
      <c r="F230" s="27" t="s">
        <v>610</v>
      </c>
      <c r="G230" s="28">
        <v>1.37</v>
      </c>
      <c r="H230" s="29"/>
      <c r="I230" s="4"/>
      <c r="J230" s="34">
        <f t="shared" si="10"/>
        <v>0</v>
      </c>
      <c r="K230" s="29"/>
      <c r="L230" s="5"/>
      <c r="M230" s="35">
        <f t="shared" si="11"/>
        <v>0</v>
      </c>
      <c r="N230" s="6"/>
    </row>
    <row r="231" spans="2:14" ht="16">
      <c r="B231" s="36" t="s">
        <v>364</v>
      </c>
      <c r="C231" s="37" t="s">
        <v>450</v>
      </c>
      <c r="D231" s="26" t="s">
        <v>451</v>
      </c>
      <c r="E231" s="26"/>
      <c r="F231" s="27" t="s">
        <v>610</v>
      </c>
      <c r="G231" s="28">
        <v>0.5</v>
      </c>
      <c r="H231" s="29"/>
      <c r="I231" s="4"/>
      <c r="J231" s="34">
        <f t="shared" si="10"/>
        <v>0</v>
      </c>
      <c r="K231" s="29"/>
      <c r="L231" s="5"/>
      <c r="M231" s="35">
        <f t="shared" si="11"/>
        <v>0</v>
      </c>
      <c r="N231" s="6"/>
    </row>
    <row r="232" spans="2:14" ht="16">
      <c r="B232" s="36" t="s">
        <v>364</v>
      </c>
      <c r="C232" s="37" t="s">
        <v>452</v>
      </c>
      <c r="D232" s="26" t="s">
        <v>453</v>
      </c>
      <c r="E232" s="26"/>
      <c r="F232" s="27" t="s">
        <v>610</v>
      </c>
      <c r="G232" s="28">
        <v>2</v>
      </c>
      <c r="H232" s="29"/>
      <c r="I232" s="4"/>
      <c r="J232" s="34">
        <f t="shared" si="10"/>
        <v>0</v>
      </c>
      <c r="K232" s="29"/>
      <c r="L232" s="5"/>
      <c r="M232" s="35">
        <f t="shared" si="11"/>
        <v>0</v>
      </c>
      <c r="N232" s="6"/>
    </row>
    <row r="233" spans="2:14" ht="16">
      <c r="B233" s="36" t="s">
        <v>364</v>
      </c>
      <c r="C233" s="37" t="s">
        <v>454</v>
      </c>
      <c r="D233" s="26" t="s">
        <v>455</v>
      </c>
      <c r="E233" s="26"/>
      <c r="F233" s="27" t="s">
        <v>610</v>
      </c>
      <c r="G233" s="28">
        <v>4</v>
      </c>
      <c r="H233" s="29"/>
      <c r="I233" s="4"/>
      <c r="J233" s="34">
        <f t="shared" si="10"/>
        <v>0</v>
      </c>
      <c r="K233" s="29"/>
      <c r="L233" s="5"/>
      <c r="M233" s="35">
        <f t="shared" si="11"/>
        <v>0</v>
      </c>
      <c r="N233" s="6"/>
    </row>
    <row r="234" spans="2:14" ht="16">
      <c r="B234" s="36" t="s">
        <v>364</v>
      </c>
      <c r="C234" s="37" t="s">
        <v>456</v>
      </c>
      <c r="D234" s="26" t="s">
        <v>457</v>
      </c>
      <c r="E234" s="26"/>
      <c r="F234" s="27" t="s">
        <v>610</v>
      </c>
      <c r="G234" s="28">
        <v>2.5</v>
      </c>
      <c r="H234" s="29"/>
      <c r="I234" s="4"/>
      <c r="J234" s="34">
        <f t="shared" ref="J234:J270" si="12">I234*G234</f>
        <v>0</v>
      </c>
      <c r="K234" s="29"/>
      <c r="L234" s="5"/>
      <c r="M234" s="35">
        <f t="shared" si="11"/>
        <v>0</v>
      </c>
      <c r="N234" s="6"/>
    </row>
    <row r="235" spans="2:14" ht="16">
      <c r="B235" s="36" t="s">
        <v>364</v>
      </c>
      <c r="C235" s="37" t="s">
        <v>458</v>
      </c>
      <c r="D235" s="26" t="s">
        <v>459</v>
      </c>
      <c r="E235" s="26"/>
      <c r="F235" s="27" t="s">
        <v>610</v>
      </c>
      <c r="G235" s="28">
        <v>6.47</v>
      </c>
      <c r="H235" s="29"/>
      <c r="I235" s="4"/>
      <c r="J235" s="34">
        <f t="shared" si="12"/>
        <v>0</v>
      </c>
      <c r="K235" s="29"/>
      <c r="L235" s="5"/>
      <c r="M235" s="35">
        <f t="shared" si="11"/>
        <v>0</v>
      </c>
      <c r="N235" s="6"/>
    </row>
    <row r="236" spans="2:14" ht="16">
      <c r="B236" s="36" t="s">
        <v>364</v>
      </c>
      <c r="C236" s="37" t="s">
        <v>460</v>
      </c>
      <c r="D236" s="26" t="s">
        <v>461</v>
      </c>
      <c r="E236" s="26"/>
      <c r="F236" s="27" t="s">
        <v>610</v>
      </c>
      <c r="G236" s="28">
        <v>10</v>
      </c>
      <c r="H236" s="29"/>
      <c r="I236" s="4"/>
      <c r="J236" s="34">
        <f t="shared" si="12"/>
        <v>0</v>
      </c>
      <c r="K236" s="29"/>
      <c r="L236" s="5"/>
      <c r="M236" s="35">
        <f t="shared" si="11"/>
        <v>0</v>
      </c>
      <c r="N236" s="6"/>
    </row>
    <row r="237" spans="2:14" ht="16">
      <c r="B237" s="36" t="s">
        <v>364</v>
      </c>
      <c r="C237" s="37" t="s">
        <v>462</v>
      </c>
      <c r="D237" s="26" t="s">
        <v>463</v>
      </c>
      <c r="E237" s="26"/>
      <c r="F237" s="27" t="s">
        <v>610</v>
      </c>
      <c r="G237" s="28">
        <v>1.94</v>
      </c>
      <c r="H237" s="29"/>
      <c r="I237" s="4"/>
      <c r="J237" s="34">
        <f t="shared" si="12"/>
        <v>0</v>
      </c>
      <c r="K237" s="29"/>
      <c r="L237" s="5"/>
      <c r="M237" s="35">
        <f t="shared" si="11"/>
        <v>0</v>
      </c>
      <c r="N237" s="6"/>
    </row>
    <row r="238" spans="2:14" ht="16">
      <c r="B238" s="36" t="s">
        <v>364</v>
      </c>
      <c r="C238" s="37" t="s">
        <v>464</v>
      </c>
      <c r="D238" s="26" t="s">
        <v>465</v>
      </c>
      <c r="E238" s="26"/>
      <c r="F238" s="27" t="s">
        <v>610</v>
      </c>
      <c r="G238" s="28">
        <v>0.51</v>
      </c>
      <c r="H238" s="29"/>
      <c r="I238" s="4"/>
      <c r="J238" s="34">
        <f t="shared" si="12"/>
        <v>0</v>
      </c>
      <c r="K238" s="29"/>
      <c r="L238" s="5"/>
      <c r="M238" s="35">
        <f t="shared" si="11"/>
        <v>0</v>
      </c>
      <c r="N238" s="6"/>
    </row>
    <row r="239" spans="2:14" ht="16">
      <c r="B239" s="36" t="s">
        <v>28</v>
      </c>
      <c r="C239" s="37" t="s">
        <v>613</v>
      </c>
      <c r="D239" s="26" t="s">
        <v>614</v>
      </c>
      <c r="E239" s="26"/>
      <c r="F239" s="27" t="s">
        <v>610</v>
      </c>
      <c r="G239" s="62">
        <v>400</v>
      </c>
      <c r="H239" s="29"/>
      <c r="I239" s="4"/>
      <c r="J239" s="34">
        <f t="shared" si="12"/>
        <v>0</v>
      </c>
      <c r="K239" s="29"/>
      <c r="L239" s="5"/>
      <c r="M239" s="35">
        <f t="shared" si="11"/>
        <v>0</v>
      </c>
      <c r="N239" s="6"/>
    </row>
    <row r="240" spans="2:14" ht="16">
      <c r="B240" s="36" t="s">
        <v>28</v>
      </c>
      <c r="C240" s="37" t="s">
        <v>466</v>
      </c>
      <c r="D240" s="26" t="s">
        <v>467</v>
      </c>
      <c r="E240" s="26"/>
      <c r="F240" s="27" t="s">
        <v>610</v>
      </c>
      <c r="G240" s="28">
        <v>3</v>
      </c>
      <c r="H240" s="29"/>
      <c r="I240" s="4"/>
      <c r="J240" s="34">
        <f t="shared" si="12"/>
        <v>0</v>
      </c>
      <c r="K240" s="29"/>
      <c r="L240" s="5"/>
      <c r="M240" s="35">
        <f t="shared" si="11"/>
        <v>0</v>
      </c>
      <c r="N240" s="6"/>
    </row>
    <row r="241" spans="2:14" ht="16">
      <c r="B241" s="36" t="s">
        <v>28</v>
      </c>
      <c r="C241" s="37" t="s">
        <v>468</v>
      </c>
      <c r="D241" s="26" t="s">
        <v>469</v>
      </c>
      <c r="E241" s="26"/>
      <c r="F241" s="27" t="s">
        <v>610</v>
      </c>
      <c r="G241" s="28">
        <v>75</v>
      </c>
      <c r="H241" s="29"/>
      <c r="I241" s="4"/>
      <c r="J241" s="34">
        <f t="shared" si="12"/>
        <v>0</v>
      </c>
      <c r="K241" s="29"/>
      <c r="L241" s="5"/>
      <c r="M241" s="35">
        <f t="shared" si="11"/>
        <v>0</v>
      </c>
      <c r="N241" s="6"/>
    </row>
    <row r="242" spans="2:14" ht="16">
      <c r="B242" s="36" t="s">
        <v>28</v>
      </c>
      <c r="C242" s="37" t="s">
        <v>470</v>
      </c>
      <c r="D242" s="26" t="s">
        <v>471</v>
      </c>
      <c r="E242" s="26"/>
      <c r="F242" s="27" t="s">
        <v>610</v>
      </c>
      <c r="G242" s="28">
        <v>75</v>
      </c>
      <c r="H242" s="29"/>
      <c r="I242" s="4"/>
      <c r="J242" s="34">
        <f t="shared" si="12"/>
        <v>0</v>
      </c>
      <c r="K242" s="29"/>
      <c r="L242" s="5"/>
      <c r="M242" s="35">
        <f t="shared" si="11"/>
        <v>0</v>
      </c>
      <c r="N242" s="6"/>
    </row>
    <row r="243" spans="2:14" ht="16">
      <c r="B243" s="36" t="s">
        <v>28</v>
      </c>
      <c r="C243" s="37" t="s">
        <v>472</v>
      </c>
      <c r="D243" s="26" t="s">
        <v>473</v>
      </c>
      <c r="E243" s="26"/>
      <c r="F243" s="27" t="s">
        <v>610</v>
      </c>
      <c r="G243" s="28">
        <v>75</v>
      </c>
      <c r="H243" s="29"/>
      <c r="I243" s="4"/>
      <c r="J243" s="34">
        <f t="shared" si="12"/>
        <v>0</v>
      </c>
      <c r="K243" s="29"/>
      <c r="L243" s="5"/>
      <c r="M243" s="35">
        <f t="shared" si="11"/>
        <v>0</v>
      </c>
      <c r="N243" s="6"/>
    </row>
    <row r="244" spans="2:14" ht="16">
      <c r="B244" s="36" t="s">
        <v>28</v>
      </c>
      <c r="C244" s="37" t="s">
        <v>474</v>
      </c>
      <c r="D244" s="26" t="s">
        <v>475</v>
      </c>
      <c r="E244" s="26"/>
      <c r="F244" s="27" t="s">
        <v>610</v>
      </c>
      <c r="G244" s="28">
        <v>75</v>
      </c>
      <c r="H244" s="29"/>
      <c r="I244" s="4"/>
      <c r="J244" s="34">
        <f t="shared" si="12"/>
        <v>0</v>
      </c>
      <c r="K244" s="29"/>
      <c r="L244" s="5"/>
      <c r="M244" s="35">
        <f t="shared" si="11"/>
        <v>0</v>
      </c>
      <c r="N244" s="6"/>
    </row>
    <row r="245" spans="2:14" ht="16">
      <c r="B245" s="36" t="s">
        <v>28</v>
      </c>
      <c r="C245" s="37" t="s">
        <v>476</v>
      </c>
      <c r="D245" s="26" t="s">
        <v>477</v>
      </c>
      <c r="E245" s="26"/>
      <c r="F245" s="27" t="s">
        <v>610</v>
      </c>
      <c r="G245" s="28">
        <v>15</v>
      </c>
      <c r="H245" s="29"/>
      <c r="I245" s="4"/>
      <c r="J245" s="34">
        <f t="shared" si="12"/>
        <v>0</v>
      </c>
      <c r="K245" s="29"/>
      <c r="L245" s="5"/>
      <c r="M245" s="35">
        <f t="shared" si="11"/>
        <v>0</v>
      </c>
      <c r="N245" s="6"/>
    </row>
    <row r="246" spans="2:14" ht="16">
      <c r="B246" s="36" t="s">
        <v>28</v>
      </c>
      <c r="C246" s="37" t="s">
        <v>478</v>
      </c>
      <c r="D246" s="26" t="s">
        <v>479</v>
      </c>
      <c r="E246" s="26"/>
      <c r="F246" s="27" t="s">
        <v>610</v>
      </c>
      <c r="G246" s="28">
        <v>15</v>
      </c>
      <c r="H246" s="29"/>
      <c r="I246" s="4"/>
      <c r="J246" s="34">
        <f t="shared" si="12"/>
        <v>0</v>
      </c>
      <c r="K246" s="29"/>
      <c r="L246" s="5"/>
      <c r="M246" s="35">
        <f t="shared" si="11"/>
        <v>0</v>
      </c>
      <c r="N246" s="6"/>
    </row>
    <row r="247" spans="2:14" ht="16">
      <c r="B247" s="36" t="s">
        <v>28</v>
      </c>
      <c r="C247" s="37" t="s">
        <v>480</v>
      </c>
      <c r="D247" s="26" t="s">
        <v>481</v>
      </c>
      <c r="E247" s="26"/>
      <c r="F247" s="27" t="s">
        <v>610</v>
      </c>
      <c r="G247" s="28">
        <v>15</v>
      </c>
      <c r="H247" s="29"/>
      <c r="I247" s="4"/>
      <c r="J247" s="34">
        <f t="shared" si="12"/>
        <v>0</v>
      </c>
      <c r="K247" s="29"/>
      <c r="L247" s="5"/>
      <c r="M247" s="35">
        <f t="shared" si="11"/>
        <v>0</v>
      </c>
      <c r="N247" s="6"/>
    </row>
    <row r="248" spans="2:14" ht="16">
      <c r="B248" s="36" t="s">
        <v>28</v>
      </c>
      <c r="C248" s="37" t="s">
        <v>482</v>
      </c>
      <c r="D248" s="26" t="s">
        <v>483</v>
      </c>
      <c r="E248" s="26"/>
      <c r="F248" s="27" t="s">
        <v>610</v>
      </c>
      <c r="G248" s="28">
        <v>45</v>
      </c>
      <c r="H248" s="29"/>
      <c r="I248" s="4"/>
      <c r="J248" s="34">
        <f t="shared" si="12"/>
        <v>0</v>
      </c>
      <c r="K248" s="29"/>
      <c r="L248" s="5"/>
      <c r="M248" s="35">
        <f t="shared" si="11"/>
        <v>0</v>
      </c>
      <c r="N248" s="6"/>
    </row>
    <row r="249" spans="2:14" ht="16">
      <c r="B249" s="36" t="s">
        <v>28</v>
      </c>
      <c r="C249" s="37" t="s">
        <v>484</v>
      </c>
      <c r="D249" s="26" t="s">
        <v>485</v>
      </c>
      <c r="E249" s="26"/>
      <c r="F249" s="27" t="s">
        <v>610</v>
      </c>
      <c r="G249" s="28">
        <v>40</v>
      </c>
      <c r="H249" s="29"/>
      <c r="I249" s="4"/>
      <c r="J249" s="34">
        <f t="shared" si="12"/>
        <v>0</v>
      </c>
      <c r="K249" s="29"/>
      <c r="L249" s="5"/>
      <c r="M249" s="35">
        <f t="shared" si="11"/>
        <v>0</v>
      </c>
      <c r="N249" s="6"/>
    </row>
    <row r="250" spans="2:14" ht="16">
      <c r="B250" s="36" t="s">
        <v>28</v>
      </c>
      <c r="C250" s="37" t="s">
        <v>486</v>
      </c>
      <c r="D250" s="26" t="s">
        <v>487</v>
      </c>
      <c r="E250" s="26"/>
      <c r="F250" s="27" t="s">
        <v>610</v>
      </c>
      <c r="G250" s="28">
        <v>821.06</v>
      </c>
      <c r="H250" s="29"/>
      <c r="I250" s="4"/>
      <c r="J250" s="34">
        <f t="shared" si="12"/>
        <v>0</v>
      </c>
      <c r="K250" s="29"/>
      <c r="L250" s="5"/>
      <c r="M250" s="35">
        <f t="shared" si="11"/>
        <v>0</v>
      </c>
      <c r="N250" s="6"/>
    </row>
    <row r="251" spans="2:14" ht="16">
      <c r="B251" s="36" t="s">
        <v>28</v>
      </c>
      <c r="C251" s="37" t="s">
        <v>488</v>
      </c>
      <c r="D251" s="26" t="s">
        <v>489</v>
      </c>
      <c r="E251" s="26"/>
      <c r="F251" s="27" t="s">
        <v>610</v>
      </c>
      <c r="G251" s="28">
        <v>63</v>
      </c>
      <c r="H251" s="29"/>
      <c r="I251" s="4"/>
      <c r="J251" s="34">
        <f t="shared" si="12"/>
        <v>0</v>
      </c>
      <c r="K251" s="29"/>
      <c r="L251" s="5"/>
      <c r="M251" s="35">
        <f t="shared" si="11"/>
        <v>0</v>
      </c>
      <c r="N251" s="6"/>
    </row>
    <row r="252" spans="2:14" ht="16">
      <c r="B252" s="36" t="s">
        <v>28</v>
      </c>
      <c r="C252" s="37" t="s">
        <v>490</v>
      </c>
      <c r="D252" s="26" t="s">
        <v>491</v>
      </c>
      <c r="E252" s="26"/>
      <c r="F252" s="27" t="s">
        <v>610</v>
      </c>
      <c r="G252" s="28">
        <v>7</v>
      </c>
      <c r="H252" s="29"/>
      <c r="I252" s="4"/>
      <c r="J252" s="34">
        <f t="shared" si="12"/>
        <v>0</v>
      </c>
      <c r="K252" s="29"/>
      <c r="L252" s="5"/>
      <c r="M252" s="35">
        <f t="shared" si="11"/>
        <v>0</v>
      </c>
      <c r="N252" s="6"/>
    </row>
    <row r="253" spans="2:14" ht="16">
      <c r="B253" s="36" t="s">
        <v>28</v>
      </c>
      <c r="C253" s="37" t="s">
        <v>492</v>
      </c>
      <c r="D253" s="26" t="s">
        <v>493</v>
      </c>
      <c r="E253" s="26"/>
      <c r="F253" s="27" t="s">
        <v>610</v>
      </c>
      <c r="G253" s="28">
        <v>7</v>
      </c>
      <c r="H253" s="29"/>
      <c r="I253" s="4"/>
      <c r="J253" s="34">
        <f t="shared" si="12"/>
        <v>0</v>
      </c>
      <c r="K253" s="29"/>
      <c r="L253" s="5"/>
      <c r="M253" s="35">
        <f t="shared" si="11"/>
        <v>0</v>
      </c>
      <c r="N253" s="6"/>
    </row>
    <row r="254" spans="2:14" ht="16">
      <c r="B254" s="36" t="s">
        <v>28</v>
      </c>
      <c r="C254" s="37" t="s">
        <v>494</v>
      </c>
      <c r="D254" s="26" t="s">
        <v>495</v>
      </c>
      <c r="E254" s="26"/>
      <c r="F254" s="27" t="s">
        <v>610</v>
      </c>
      <c r="G254" s="28">
        <v>7</v>
      </c>
      <c r="H254" s="29"/>
      <c r="I254" s="4"/>
      <c r="J254" s="34">
        <f t="shared" si="12"/>
        <v>0</v>
      </c>
      <c r="K254" s="29"/>
      <c r="L254" s="5"/>
      <c r="M254" s="35">
        <f t="shared" si="11"/>
        <v>0</v>
      </c>
      <c r="N254" s="6"/>
    </row>
    <row r="255" spans="2:14" ht="16">
      <c r="B255" s="36" t="s">
        <v>28</v>
      </c>
      <c r="C255" s="37" t="s">
        <v>496</v>
      </c>
      <c r="D255" s="26" t="s">
        <v>497</v>
      </c>
      <c r="E255" s="26"/>
      <c r="F255" s="27" t="s">
        <v>610</v>
      </c>
      <c r="G255" s="28">
        <v>7</v>
      </c>
      <c r="H255" s="29"/>
      <c r="I255" s="4"/>
      <c r="J255" s="34">
        <f t="shared" si="12"/>
        <v>0</v>
      </c>
      <c r="K255" s="29"/>
      <c r="L255" s="5"/>
      <c r="M255" s="35">
        <f t="shared" si="11"/>
        <v>0</v>
      </c>
      <c r="N255" s="6"/>
    </row>
    <row r="256" spans="2:14" ht="16">
      <c r="B256" s="36" t="s">
        <v>28</v>
      </c>
      <c r="C256" s="37" t="s">
        <v>498</v>
      </c>
      <c r="D256" s="26" t="s">
        <v>499</v>
      </c>
      <c r="E256" s="26"/>
      <c r="F256" s="27" t="s">
        <v>610</v>
      </c>
      <c r="G256" s="28">
        <v>7</v>
      </c>
      <c r="H256" s="29"/>
      <c r="I256" s="4"/>
      <c r="J256" s="34">
        <f t="shared" si="12"/>
        <v>0</v>
      </c>
      <c r="K256" s="29"/>
      <c r="L256" s="5"/>
      <c r="M256" s="35">
        <f t="shared" si="11"/>
        <v>0</v>
      </c>
      <c r="N256" s="6"/>
    </row>
    <row r="257" spans="2:14" ht="16">
      <c r="B257" s="36" t="s">
        <v>28</v>
      </c>
      <c r="C257" s="37" t="s">
        <v>500</v>
      </c>
      <c r="D257" s="26" t="s">
        <v>501</v>
      </c>
      <c r="E257" s="26"/>
      <c r="F257" s="27" t="s">
        <v>610</v>
      </c>
      <c r="G257" s="28">
        <v>8</v>
      </c>
      <c r="H257" s="29"/>
      <c r="I257" s="4"/>
      <c r="J257" s="34">
        <f t="shared" si="12"/>
        <v>0</v>
      </c>
      <c r="K257" s="29"/>
      <c r="L257" s="5"/>
      <c r="M257" s="35">
        <f t="shared" si="11"/>
        <v>0</v>
      </c>
      <c r="N257" s="6"/>
    </row>
    <row r="258" spans="2:14" ht="16">
      <c r="B258" s="36" t="s">
        <v>28</v>
      </c>
      <c r="C258" s="37" t="s">
        <v>502</v>
      </c>
      <c r="D258" s="26" t="s">
        <v>503</v>
      </c>
      <c r="E258" s="26"/>
      <c r="F258" s="27" t="s">
        <v>610</v>
      </c>
      <c r="G258" s="28">
        <v>8</v>
      </c>
      <c r="H258" s="29"/>
      <c r="I258" s="4"/>
      <c r="J258" s="34">
        <f t="shared" si="12"/>
        <v>0</v>
      </c>
      <c r="K258" s="29"/>
      <c r="L258" s="5"/>
      <c r="M258" s="35">
        <f t="shared" si="11"/>
        <v>0</v>
      </c>
      <c r="N258" s="6"/>
    </row>
    <row r="259" spans="2:14" ht="16">
      <c r="B259" s="36" t="s">
        <v>28</v>
      </c>
      <c r="C259" s="37" t="s">
        <v>504</v>
      </c>
      <c r="D259" s="26" t="s">
        <v>505</v>
      </c>
      <c r="E259" s="26"/>
      <c r="F259" s="27" t="s">
        <v>610</v>
      </c>
      <c r="G259" s="28">
        <v>8</v>
      </c>
      <c r="H259" s="29"/>
      <c r="I259" s="4"/>
      <c r="J259" s="34">
        <f t="shared" si="12"/>
        <v>0</v>
      </c>
      <c r="K259" s="29"/>
      <c r="L259" s="5"/>
      <c r="M259" s="35">
        <f t="shared" si="11"/>
        <v>0</v>
      </c>
      <c r="N259" s="6"/>
    </row>
    <row r="260" spans="2:14" ht="16">
      <c r="B260" s="36" t="s">
        <v>28</v>
      </c>
      <c r="C260" s="37" t="s">
        <v>506</v>
      </c>
      <c r="D260" s="26" t="s">
        <v>507</v>
      </c>
      <c r="E260" s="26"/>
      <c r="F260" s="27" t="s">
        <v>610</v>
      </c>
      <c r="G260" s="28">
        <v>8</v>
      </c>
      <c r="H260" s="29"/>
      <c r="I260" s="4"/>
      <c r="J260" s="34">
        <f t="shared" si="12"/>
        <v>0</v>
      </c>
      <c r="K260" s="29"/>
      <c r="L260" s="5"/>
      <c r="M260" s="35">
        <f t="shared" si="11"/>
        <v>0</v>
      </c>
      <c r="N260" s="6"/>
    </row>
    <row r="261" spans="2:14" ht="16">
      <c r="B261" s="36" t="s">
        <v>28</v>
      </c>
      <c r="C261" s="37" t="s">
        <v>508</v>
      </c>
      <c r="D261" s="26" t="s">
        <v>509</v>
      </c>
      <c r="E261" s="26"/>
      <c r="F261" s="27" t="s">
        <v>610</v>
      </c>
      <c r="G261" s="28">
        <v>8</v>
      </c>
      <c r="H261" s="29"/>
      <c r="I261" s="4"/>
      <c r="J261" s="34">
        <f t="shared" si="12"/>
        <v>0</v>
      </c>
      <c r="K261" s="29"/>
      <c r="L261" s="5"/>
      <c r="M261" s="35">
        <f t="shared" si="11"/>
        <v>0</v>
      </c>
      <c r="N261" s="6"/>
    </row>
    <row r="262" spans="2:14" ht="16">
      <c r="B262" s="36" t="s">
        <v>28</v>
      </c>
      <c r="C262" s="37" t="s">
        <v>510</v>
      </c>
      <c r="D262" s="26" t="s">
        <v>511</v>
      </c>
      <c r="E262" s="26"/>
      <c r="F262" s="27" t="s">
        <v>610</v>
      </c>
      <c r="G262" s="28">
        <v>8</v>
      </c>
      <c r="H262" s="29"/>
      <c r="I262" s="4"/>
      <c r="J262" s="34">
        <f t="shared" si="12"/>
        <v>0</v>
      </c>
      <c r="K262" s="29"/>
      <c r="L262" s="5"/>
      <c r="M262" s="35">
        <f t="shared" si="11"/>
        <v>0</v>
      </c>
      <c r="N262" s="6"/>
    </row>
    <row r="263" spans="2:14" ht="16">
      <c r="B263" s="36" t="s">
        <v>28</v>
      </c>
      <c r="C263" s="37" t="s">
        <v>512</v>
      </c>
      <c r="D263" s="26" t="s">
        <v>513</v>
      </c>
      <c r="E263" s="26"/>
      <c r="F263" s="27" t="s">
        <v>610</v>
      </c>
      <c r="G263" s="28">
        <v>35</v>
      </c>
      <c r="H263" s="29"/>
      <c r="I263" s="4"/>
      <c r="J263" s="34">
        <f t="shared" si="12"/>
        <v>0</v>
      </c>
      <c r="K263" s="29"/>
      <c r="L263" s="5"/>
      <c r="M263" s="35">
        <f t="shared" si="11"/>
        <v>0</v>
      </c>
      <c r="N263" s="6"/>
    </row>
    <row r="264" spans="2:14" ht="16">
      <c r="B264" s="36" t="s">
        <v>28</v>
      </c>
      <c r="C264" s="37" t="s">
        <v>514</v>
      </c>
      <c r="D264" s="26" t="s">
        <v>515</v>
      </c>
      <c r="E264" s="26"/>
      <c r="F264" s="27" t="s">
        <v>610</v>
      </c>
      <c r="G264" s="28">
        <v>35</v>
      </c>
      <c r="H264" s="29"/>
      <c r="I264" s="4"/>
      <c r="J264" s="34">
        <f t="shared" si="12"/>
        <v>0</v>
      </c>
      <c r="K264" s="29"/>
      <c r="L264" s="5"/>
      <c r="M264" s="35">
        <f t="shared" si="11"/>
        <v>0</v>
      </c>
      <c r="N264" s="6"/>
    </row>
    <row r="265" spans="2:14" ht="16">
      <c r="B265" s="36" t="s">
        <v>28</v>
      </c>
      <c r="C265" s="37" t="s">
        <v>516</v>
      </c>
      <c r="D265" s="26" t="s">
        <v>517</v>
      </c>
      <c r="E265" s="26"/>
      <c r="F265" s="27" t="s">
        <v>610</v>
      </c>
      <c r="G265" s="28">
        <v>1500</v>
      </c>
      <c r="H265" s="29"/>
      <c r="I265" s="4"/>
      <c r="J265" s="34">
        <f t="shared" si="12"/>
        <v>0</v>
      </c>
      <c r="K265" s="29"/>
      <c r="L265" s="5"/>
      <c r="M265" s="35">
        <f t="shared" si="11"/>
        <v>0</v>
      </c>
      <c r="N265" s="6"/>
    </row>
    <row r="266" spans="2:14" ht="16">
      <c r="B266" s="36" t="s">
        <v>28</v>
      </c>
      <c r="C266" s="37" t="s">
        <v>518</v>
      </c>
      <c r="D266" s="26" t="s">
        <v>519</v>
      </c>
      <c r="E266" s="26"/>
      <c r="F266" s="27" t="s">
        <v>610</v>
      </c>
      <c r="G266" s="28">
        <v>3</v>
      </c>
      <c r="H266" s="29"/>
      <c r="I266" s="4"/>
      <c r="J266" s="34">
        <f t="shared" si="12"/>
        <v>0</v>
      </c>
      <c r="K266" s="29"/>
      <c r="L266" s="5"/>
      <c r="M266" s="35">
        <f t="shared" si="11"/>
        <v>0</v>
      </c>
      <c r="N266" s="6"/>
    </row>
    <row r="267" spans="2:14" ht="16">
      <c r="B267" s="36" t="s">
        <v>28</v>
      </c>
      <c r="C267" s="37" t="s">
        <v>520</v>
      </c>
      <c r="D267" s="26" t="s">
        <v>521</v>
      </c>
      <c r="E267" s="26"/>
      <c r="F267" s="27" t="s">
        <v>610</v>
      </c>
      <c r="G267" s="28">
        <v>3</v>
      </c>
      <c r="H267" s="29"/>
      <c r="I267" s="4"/>
      <c r="J267" s="34">
        <f t="shared" si="12"/>
        <v>0</v>
      </c>
      <c r="K267" s="29"/>
      <c r="L267" s="5"/>
      <c r="M267" s="35">
        <f t="shared" ref="M267:M309" si="13">L267*G267</f>
        <v>0</v>
      </c>
      <c r="N267" s="6"/>
    </row>
    <row r="268" spans="2:14" ht="16">
      <c r="B268" s="36" t="s">
        <v>28</v>
      </c>
      <c r="C268" s="37" t="s">
        <v>522</v>
      </c>
      <c r="D268" s="26" t="s">
        <v>523</v>
      </c>
      <c r="E268" s="26"/>
      <c r="F268" s="27" t="s">
        <v>610</v>
      </c>
      <c r="G268" s="28">
        <v>3</v>
      </c>
      <c r="H268" s="29"/>
      <c r="I268" s="4"/>
      <c r="J268" s="34">
        <f t="shared" si="12"/>
        <v>0</v>
      </c>
      <c r="K268" s="29"/>
      <c r="L268" s="5"/>
      <c r="M268" s="35">
        <f t="shared" si="13"/>
        <v>0</v>
      </c>
      <c r="N268" s="6"/>
    </row>
    <row r="269" spans="2:14" ht="16">
      <c r="B269" s="36" t="s">
        <v>28</v>
      </c>
      <c r="C269" s="37" t="s">
        <v>524</v>
      </c>
      <c r="D269" s="26" t="s">
        <v>525</v>
      </c>
      <c r="E269" s="26"/>
      <c r="F269" s="27" t="s">
        <v>610</v>
      </c>
      <c r="G269" s="28">
        <v>3</v>
      </c>
      <c r="H269" s="29"/>
      <c r="I269" s="4"/>
      <c r="J269" s="34">
        <f t="shared" si="12"/>
        <v>0</v>
      </c>
      <c r="K269" s="29"/>
      <c r="L269" s="5"/>
      <c r="M269" s="35">
        <f t="shared" si="13"/>
        <v>0</v>
      </c>
      <c r="N269" s="6"/>
    </row>
    <row r="270" spans="2:14" ht="16">
      <c r="B270" s="36" t="s">
        <v>28</v>
      </c>
      <c r="C270" s="37" t="s">
        <v>526</v>
      </c>
      <c r="D270" s="26" t="s">
        <v>527</v>
      </c>
      <c r="E270" s="26"/>
      <c r="F270" s="27" t="s">
        <v>610</v>
      </c>
      <c r="G270" s="28">
        <v>3</v>
      </c>
      <c r="H270" s="29"/>
      <c r="I270" s="4"/>
      <c r="J270" s="34">
        <f t="shared" si="12"/>
        <v>0</v>
      </c>
      <c r="K270" s="29"/>
      <c r="L270" s="5"/>
      <c r="M270" s="35">
        <f t="shared" si="13"/>
        <v>0</v>
      </c>
      <c r="N270" s="6"/>
    </row>
    <row r="271" spans="2:14" ht="16">
      <c r="B271" s="36" t="s">
        <v>28</v>
      </c>
      <c r="C271" s="37" t="s">
        <v>528</v>
      </c>
      <c r="D271" s="26" t="s">
        <v>529</v>
      </c>
      <c r="E271" s="26"/>
      <c r="F271" s="27" t="s">
        <v>610</v>
      </c>
      <c r="G271" s="28">
        <v>10</v>
      </c>
      <c r="H271" s="29"/>
      <c r="I271" s="4"/>
      <c r="J271" s="34">
        <f t="shared" ref="J271:J311" si="14">I271*G271</f>
        <v>0</v>
      </c>
      <c r="K271" s="29"/>
      <c r="L271" s="5"/>
      <c r="M271" s="35">
        <f t="shared" si="13"/>
        <v>0</v>
      </c>
      <c r="N271" s="6"/>
    </row>
    <row r="272" spans="2:14" ht="16">
      <c r="B272" s="36" t="s">
        <v>28</v>
      </c>
      <c r="C272" s="37" t="s">
        <v>530</v>
      </c>
      <c r="D272" s="26" t="s">
        <v>531</v>
      </c>
      <c r="E272" s="26"/>
      <c r="F272" s="27" t="s">
        <v>610</v>
      </c>
      <c r="G272" s="28">
        <v>10</v>
      </c>
      <c r="H272" s="29"/>
      <c r="I272" s="4"/>
      <c r="J272" s="34">
        <f t="shared" si="14"/>
        <v>0</v>
      </c>
      <c r="K272" s="29"/>
      <c r="L272" s="5"/>
      <c r="M272" s="35">
        <f t="shared" si="13"/>
        <v>0</v>
      </c>
      <c r="N272" s="6"/>
    </row>
    <row r="273" spans="2:14" ht="16">
      <c r="B273" s="36" t="s">
        <v>28</v>
      </c>
      <c r="C273" s="37" t="s">
        <v>532</v>
      </c>
      <c r="D273" s="26" t="s">
        <v>533</v>
      </c>
      <c r="E273" s="26"/>
      <c r="F273" s="27" t="s">
        <v>610</v>
      </c>
      <c r="G273" s="28">
        <v>10</v>
      </c>
      <c r="H273" s="29"/>
      <c r="I273" s="4"/>
      <c r="J273" s="34">
        <f t="shared" si="14"/>
        <v>0</v>
      </c>
      <c r="K273" s="29"/>
      <c r="L273" s="5"/>
      <c r="M273" s="35">
        <f t="shared" si="13"/>
        <v>0</v>
      </c>
      <c r="N273" s="6"/>
    </row>
    <row r="274" spans="2:14" ht="16">
      <c r="B274" s="36" t="s">
        <v>28</v>
      </c>
      <c r="C274" s="37" t="s">
        <v>534</v>
      </c>
      <c r="D274" s="26" t="s">
        <v>535</v>
      </c>
      <c r="E274" s="26"/>
      <c r="F274" s="27" t="s">
        <v>610</v>
      </c>
      <c r="G274" s="28">
        <v>10</v>
      </c>
      <c r="H274" s="29"/>
      <c r="I274" s="4"/>
      <c r="J274" s="34">
        <f t="shared" si="14"/>
        <v>0</v>
      </c>
      <c r="K274" s="29"/>
      <c r="L274" s="5"/>
      <c r="M274" s="35">
        <f t="shared" si="13"/>
        <v>0</v>
      </c>
      <c r="N274" s="6"/>
    </row>
    <row r="275" spans="2:14" ht="16">
      <c r="B275" s="36" t="s">
        <v>28</v>
      </c>
      <c r="C275" s="37" t="s">
        <v>536</v>
      </c>
      <c r="D275" s="26" t="s">
        <v>537</v>
      </c>
      <c r="E275" s="26"/>
      <c r="F275" s="27" t="s">
        <v>610</v>
      </c>
      <c r="G275" s="28">
        <v>10</v>
      </c>
      <c r="H275" s="29"/>
      <c r="I275" s="4"/>
      <c r="J275" s="34">
        <f t="shared" si="14"/>
        <v>0</v>
      </c>
      <c r="K275" s="29"/>
      <c r="L275" s="5"/>
      <c r="M275" s="35">
        <f t="shared" si="13"/>
        <v>0</v>
      </c>
      <c r="N275" s="6"/>
    </row>
    <row r="276" spans="2:14" ht="16">
      <c r="B276" s="36" t="s">
        <v>28</v>
      </c>
      <c r="C276" s="37" t="s">
        <v>538</v>
      </c>
      <c r="D276" s="26" t="s">
        <v>539</v>
      </c>
      <c r="E276" s="26"/>
      <c r="F276" s="27" t="s">
        <v>610</v>
      </c>
      <c r="G276" s="28">
        <v>10</v>
      </c>
      <c r="H276" s="29"/>
      <c r="I276" s="4"/>
      <c r="J276" s="34">
        <f t="shared" si="14"/>
        <v>0</v>
      </c>
      <c r="K276" s="29"/>
      <c r="L276" s="5"/>
      <c r="M276" s="35">
        <f t="shared" si="13"/>
        <v>0</v>
      </c>
      <c r="N276" s="6"/>
    </row>
    <row r="277" spans="2:14" ht="16">
      <c r="B277" s="36" t="s">
        <v>28</v>
      </c>
      <c r="C277" s="37" t="s">
        <v>540</v>
      </c>
      <c r="D277" s="26" t="s">
        <v>541</v>
      </c>
      <c r="E277" s="26"/>
      <c r="F277" s="27" t="s">
        <v>610</v>
      </c>
      <c r="G277" s="28">
        <v>625.54</v>
      </c>
      <c r="H277" s="29"/>
      <c r="I277" s="4"/>
      <c r="J277" s="34">
        <f t="shared" si="14"/>
        <v>0</v>
      </c>
      <c r="K277" s="29"/>
      <c r="L277" s="5"/>
      <c r="M277" s="35">
        <f t="shared" si="13"/>
        <v>0</v>
      </c>
      <c r="N277" s="6"/>
    </row>
    <row r="278" spans="2:14" ht="16">
      <c r="B278" s="36" t="s">
        <v>28</v>
      </c>
      <c r="C278" s="37" t="s">
        <v>542</v>
      </c>
      <c r="D278" s="26" t="s">
        <v>638</v>
      </c>
      <c r="E278" s="26"/>
      <c r="F278" s="27" t="s">
        <v>610</v>
      </c>
      <c r="G278" s="28">
        <v>125.5</v>
      </c>
      <c r="H278" s="29"/>
      <c r="I278" s="4"/>
      <c r="J278" s="34">
        <f t="shared" si="14"/>
        <v>0</v>
      </c>
      <c r="K278" s="29"/>
      <c r="L278" s="5"/>
      <c r="M278" s="35">
        <f t="shared" si="13"/>
        <v>0</v>
      </c>
      <c r="N278" s="6"/>
    </row>
    <row r="279" spans="2:14" ht="16">
      <c r="B279" s="36" t="s">
        <v>28</v>
      </c>
      <c r="C279" s="37" t="s">
        <v>543</v>
      </c>
      <c r="D279" s="26" t="s">
        <v>544</v>
      </c>
      <c r="E279" s="26"/>
      <c r="F279" s="27" t="s">
        <v>610</v>
      </c>
      <c r="G279" s="28">
        <v>10</v>
      </c>
      <c r="H279" s="29"/>
      <c r="I279" s="4"/>
      <c r="J279" s="34">
        <f t="shared" si="14"/>
        <v>0</v>
      </c>
      <c r="K279" s="29"/>
      <c r="L279" s="5"/>
      <c r="M279" s="35">
        <f t="shared" si="13"/>
        <v>0</v>
      </c>
      <c r="N279" s="6"/>
    </row>
    <row r="280" spans="2:14" ht="16">
      <c r="B280" s="36" t="s">
        <v>28</v>
      </c>
      <c r="C280" s="37" t="s">
        <v>545</v>
      </c>
      <c r="D280" s="26" t="s">
        <v>611</v>
      </c>
      <c r="E280" s="26"/>
      <c r="F280" s="27" t="s">
        <v>610</v>
      </c>
      <c r="G280" s="28">
        <v>75</v>
      </c>
      <c r="H280" s="29"/>
      <c r="I280" s="4"/>
      <c r="J280" s="34">
        <f t="shared" si="14"/>
        <v>0</v>
      </c>
      <c r="K280" s="29"/>
      <c r="L280" s="5"/>
      <c r="M280" s="35">
        <f t="shared" si="13"/>
        <v>0</v>
      </c>
      <c r="N280" s="6"/>
    </row>
    <row r="281" spans="2:14" ht="16">
      <c r="B281" s="36" t="s">
        <v>28</v>
      </c>
      <c r="C281" s="37" t="s">
        <v>546</v>
      </c>
      <c r="D281" s="26" t="s">
        <v>612</v>
      </c>
      <c r="E281" s="26"/>
      <c r="F281" s="27" t="s">
        <v>610</v>
      </c>
      <c r="G281" s="28">
        <v>75</v>
      </c>
      <c r="H281" s="29"/>
      <c r="I281" s="4"/>
      <c r="J281" s="34">
        <f t="shared" si="14"/>
        <v>0</v>
      </c>
      <c r="K281" s="29"/>
      <c r="L281" s="5"/>
      <c r="M281" s="35">
        <f t="shared" si="13"/>
        <v>0</v>
      </c>
      <c r="N281" s="6"/>
    </row>
    <row r="282" spans="2:14" ht="16">
      <c r="B282" s="36" t="s">
        <v>28</v>
      </c>
      <c r="C282" s="37" t="s">
        <v>547</v>
      </c>
      <c r="D282" s="26" t="s">
        <v>548</v>
      </c>
      <c r="E282" s="26"/>
      <c r="F282" s="27" t="s">
        <v>610</v>
      </c>
      <c r="G282" s="28">
        <v>300</v>
      </c>
      <c r="H282" s="29"/>
      <c r="I282" s="4"/>
      <c r="J282" s="34">
        <f t="shared" si="14"/>
        <v>0</v>
      </c>
      <c r="K282" s="29"/>
      <c r="L282" s="5"/>
      <c r="M282" s="35">
        <f t="shared" si="13"/>
        <v>0</v>
      </c>
      <c r="N282" s="6"/>
    </row>
    <row r="283" spans="2:14" ht="16">
      <c r="B283" s="36" t="s">
        <v>28</v>
      </c>
      <c r="C283" s="37" t="s">
        <v>549</v>
      </c>
      <c r="D283" s="26" t="s">
        <v>550</v>
      </c>
      <c r="E283" s="26"/>
      <c r="F283" s="27" t="s">
        <v>610</v>
      </c>
      <c r="G283" s="28">
        <v>2.5</v>
      </c>
      <c r="H283" s="29"/>
      <c r="I283" s="4"/>
      <c r="J283" s="34">
        <f t="shared" si="14"/>
        <v>0</v>
      </c>
      <c r="K283" s="29"/>
      <c r="L283" s="5"/>
      <c r="M283" s="35">
        <f t="shared" si="13"/>
        <v>0</v>
      </c>
      <c r="N283" s="6"/>
    </row>
    <row r="284" spans="2:14" ht="16">
      <c r="B284" s="36" t="s">
        <v>28</v>
      </c>
      <c r="C284" s="37" t="s">
        <v>551</v>
      </c>
      <c r="D284" s="26" t="s">
        <v>552</v>
      </c>
      <c r="E284" s="26"/>
      <c r="F284" s="27" t="s">
        <v>610</v>
      </c>
      <c r="G284" s="28">
        <v>150</v>
      </c>
      <c r="H284" s="29"/>
      <c r="I284" s="4"/>
      <c r="J284" s="34">
        <f t="shared" si="14"/>
        <v>0</v>
      </c>
      <c r="K284" s="29"/>
      <c r="L284" s="5"/>
      <c r="M284" s="35">
        <f t="shared" si="13"/>
        <v>0</v>
      </c>
      <c r="N284" s="6"/>
    </row>
    <row r="285" spans="2:14" ht="16">
      <c r="B285" s="36" t="s">
        <v>28</v>
      </c>
      <c r="C285" s="37" t="s">
        <v>553</v>
      </c>
      <c r="D285" s="26" t="s">
        <v>554</v>
      </c>
      <c r="E285" s="26"/>
      <c r="F285" s="27" t="s">
        <v>610</v>
      </c>
      <c r="G285" s="28">
        <v>40</v>
      </c>
      <c r="H285" s="29"/>
      <c r="I285" s="4"/>
      <c r="J285" s="34">
        <f t="shared" si="14"/>
        <v>0</v>
      </c>
      <c r="K285" s="29"/>
      <c r="L285" s="5"/>
      <c r="M285" s="35">
        <f t="shared" si="13"/>
        <v>0</v>
      </c>
      <c r="N285" s="6"/>
    </row>
    <row r="286" spans="2:14" ht="16">
      <c r="B286" s="36" t="s">
        <v>28</v>
      </c>
      <c r="C286" s="37" t="s">
        <v>555</v>
      </c>
      <c r="D286" s="26" t="s">
        <v>556</v>
      </c>
      <c r="E286" s="26"/>
      <c r="F286" s="27" t="s">
        <v>610</v>
      </c>
      <c r="G286" s="28">
        <v>14000</v>
      </c>
      <c r="H286" s="29"/>
      <c r="I286" s="4"/>
      <c r="J286" s="34">
        <f t="shared" si="14"/>
        <v>0</v>
      </c>
      <c r="K286" s="29"/>
      <c r="L286" s="5"/>
      <c r="M286" s="35">
        <f t="shared" si="13"/>
        <v>0</v>
      </c>
      <c r="N286" s="6"/>
    </row>
    <row r="287" spans="2:14" ht="16">
      <c r="B287" s="36" t="s">
        <v>81</v>
      </c>
      <c r="C287" s="37" t="s">
        <v>557</v>
      </c>
      <c r="D287" s="26" t="s">
        <v>558</v>
      </c>
      <c r="E287" s="26"/>
      <c r="F287" s="27" t="s">
        <v>610</v>
      </c>
      <c r="G287" s="28">
        <v>14000</v>
      </c>
      <c r="H287" s="29"/>
      <c r="I287" s="4"/>
      <c r="J287" s="34">
        <f t="shared" si="14"/>
        <v>0</v>
      </c>
      <c r="K287" s="29"/>
      <c r="L287" s="5"/>
      <c r="M287" s="35">
        <f t="shared" si="13"/>
        <v>0</v>
      </c>
      <c r="N287" s="6"/>
    </row>
    <row r="288" spans="2:14" ht="16">
      <c r="B288" s="36" t="s">
        <v>81</v>
      </c>
      <c r="C288" s="37" t="s">
        <v>559</v>
      </c>
      <c r="D288" s="26" t="s">
        <v>560</v>
      </c>
      <c r="E288" s="26"/>
      <c r="F288" s="27" t="s">
        <v>610</v>
      </c>
      <c r="G288" s="28">
        <v>1900</v>
      </c>
      <c r="H288" s="29"/>
      <c r="I288" s="4"/>
      <c r="J288" s="34">
        <f t="shared" si="14"/>
        <v>0</v>
      </c>
      <c r="K288" s="29"/>
      <c r="L288" s="5"/>
      <c r="M288" s="35">
        <f t="shared" si="13"/>
        <v>0</v>
      </c>
      <c r="N288" s="6"/>
    </row>
    <row r="289" spans="2:14" ht="16">
      <c r="B289" s="36" t="s">
        <v>81</v>
      </c>
      <c r="C289" s="37" t="s">
        <v>561</v>
      </c>
      <c r="D289" s="26" t="s">
        <v>562</v>
      </c>
      <c r="E289" s="26"/>
      <c r="F289" s="27" t="s">
        <v>610</v>
      </c>
      <c r="G289" s="28">
        <v>1300</v>
      </c>
      <c r="H289" s="29"/>
      <c r="I289" s="4"/>
      <c r="J289" s="34">
        <f t="shared" si="14"/>
        <v>0</v>
      </c>
      <c r="K289" s="29"/>
      <c r="L289" s="5"/>
      <c r="M289" s="35">
        <f t="shared" si="13"/>
        <v>0</v>
      </c>
      <c r="N289" s="6"/>
    </row>
    <row r="290" spans="2:14" ht="16">
      <c r="B290" s="36" t="s">
        <v>81</v>
      </c>
      <c r="C290" s="37" t="s">
        <v>563</v>
      </c>
      <c r="D290" s="26" t="s">
        <v>564</v>
      </c>
      <c r="E290" s="26"/>
      <c r="F290" s="27" t="s">
        <v>610</v>
      </c>
      <c r="G290" s="28">
        <v>5700</v>
      </c>
      <c r="H290" s="29"/>
      <c r="I290" s="4"/>
      <c r="J290" s="34">
        <f t="shared" si="14"/>
        <v>0</v>
      </c>
      <c r="K290" s="29"/>
      <c r="L290" s="5"/>
      <c r="M290" s="35">
        <f t="shared" si="13"/>
        <v>0</v>
      </c>
      <c r="N290" s="6"/>
    </row>
    <row r="291" spans="2:14" ht="16">
      <c r="B291" s="36" t="s">
        <v>81</v>
      </c>
      <c r="C291" s="37" t="s">
        <v>565</v>
      </c>
      <c r="D291" s="26" t="s">
        <v>566</v>
      </c>
      <c r="E291" s="26"/>
      <c r="F291" s="27" t="s">
        <v>610</v>
      </c>
      <c r="G291" s="28">
        <v>126.11</v>
      </c>
      <c r="H291" s="29"/>
      <c r="I291" s="4"/>
      <c r="J291" s="34">
        <f t="shared" si="14"/>
        <v>0</v>
      </c>
      <c r="K291" s="29"/>
      <c r="L291" s="5"/>
      <c r="M291" s="35">
        <f t="shared" si="13"/>
        <v>0</v>
      </c>
      <c r="N291" s="6"/>
    </row>
    <row r="292" spans="2:14" ht="16">
      <c r="B292" s="36" t="s">
        <v>81</v>
      </c>
      <c r="C292" s="37" t="s">
        <v>567</v>
      </c>
      <c r="D292" s="26" t="s">
        <v>568</v>
      </c>
      <c r="E292" s="26"/>
      <c r="F292" s="27" t="s">
        <v>610</v>
      </c>
      <c r="G292" s="28">
        <v>15</v>
      </c>
      <c r="H292" s="29"/>
      <c r="I292" s="4"/>
      <c r="J292" s="34">
        <f t="shared" si="14"/>
        <v>0</v>
      </c>
      <c r="K292" s="29"/>
      <c r="L292" s="5"/>
      <c r="M292" s="35">
        <f t="shared" si="13"/>
        <v>0</v>
      </c>
      <c r="N292" s="6"/>
    </row>
    <row r="293" spans="2:14" ht="16">
      <c r="B293" s="36" t="s">
        <v>81</v>
      </c>
      <c r="C293" s="37" t="s">
        <v>569</v>
      </c>
      <c r="D293" s="26" t="s">
        <v>570</v>
      </c>
      <c r="E293" s="26"/>
      <c r="F293" s="27" t="s">
        <v>610</v>
      </c>
      <c r="G293" s="28">
        <v>2.35</v>
      </c>
      <c r="H293" s="29"/>
      <c r="I293" s="4"/>
      <c r="J293" s="34">
        <f t="shared" si="14"/>
        <v>0</v>
      </c>
      <c r="K293" s="29"/>
      <c r="L293" s="5"/>
      <c r="M293" s="35">
        <f t="shared" si="13"/>
        <v>0</v>
      </c>
      <c r="N293" s="6"/>
    </row>
    <row r="294" spans="2:14" ht="16">
      <c r="B294" s="36" t="s">
        <v>81</v>
      </c>
      <c r="C294" s="37" t="s">
        <v>571</v>
      </c>
      <c r="D294" s="26" t="s">
        <v>631</v>
      </c>
      <c r="E294" s="26"/>
      <c r="F294" s="27" t="s">
        <v>610</v>
      </c>
      <c r="G294" s="28">
        <v>4.03</v>
      </c>
      <c r="H294" s="29"/>
      <c r="I294" s="4"/>
      <c r="J294" s="34">
        <f t="shared" si="14"/>
        <v>0</v>
      </c>
      <c r="K294" s="29"/>
      <c r="L294" s="5"/>
      <c r="M294" s="35">
        <f t="shared" si="13"/>
        <v>0</v>
      </c>
      <c r="N294" s="6"/>
    </row>
    <row r="295" spans="2:14" ht="16">
      <c r="B295" s="36" t="s">
        <v>81</v>
      </c>
      <c r="C295" s="37" t="s">
        <v>572</v>
      </c>
      <c r="D295" s="26" t="s">
        <v>632</v>
      </c>
      <c r="E295" s="26"/>
      <c r="F295" s="27" t="s">
        <v>610</v>
      </c>
      <c r="G295" s="28">
        <v>10</v>
      </c>
      <c r="H295" s="29"/>
      <c r="I295" s="4"/>
      <c r="J295" s="34">
        <f t="shared" si="14"/>
        <v>0</v>
      </c>
      <c r="K295" s="29"/>
      <c r="L295" s="5"/>
      <c r="M295" s="35">
        <f t="shared" si="13"/>
        <v>0</v>
      </c>
      <c r="N295" s="6"/>
    </row>
    <row r="296" spans="2:14" ht="16">
      <c r="B296" s="36" t="s">
        <v>81</v>
      </c>
      <c r="C296" s="37" t="s">
        <v>573</v>
      </c>
      <c r="D296" s="26" t="s">
        <v>633</v>
      </c>
      <c r="E296" s="26"/>
      <c r="F296" s="27" t="s">
        <v>610</v>
      </c>
      <c r="G296" s="28">
        <v>13</v>
      </c>
      <c r="H296" s="29"/>
      <c r="I296" s="4"/>
      <c r="J296" s="34">
        <f t="shared" si="14"/>
        <v>0</v>
      </c>
      <c r="K296" s="29"/>
      <c r="L296" s="5"/>
      <c r="M296" s="35">
        <f t="shared" si="13"/>
        <v>0</v>
      </c>
      <c r="N296" s="6"/>
    </row>
    <row r="297" spans="2:14" ht="16">
      <c r="B297" s="36" t="s">
        <v>81</v>
      </c>
      <c r="C297" s="37" t="s">
        <v>574</v>
      </c>
      <c r="D297" s="26" t="s">
        <v>575</v>
      </c>
      <c r="E297" s="26"/>
      <c r="F297" s="27" t="s">
        <v>610</v>
      </c>
      <c r="G297" s="28">
        <v>17.41</v>
      </c>
      <c r="H297" s="29"/>
      <c r="I297" s="4"/>
      <c r="J297" s="34">
        <f t="shared" si="14"/>
        <v>0</v>
      </c>
      <c r="K297" s="29"/>
      <c r="L297" s="5"/>
      <c r="M297" s="35">
        <f t="shared" si="13"/>
        <v>0</v>
      </c>
      <c r="N297" s="6"/>
    </row>
    <row r="298" spans="2:14" ht="16">
      <c r="B298" s="36" t="s">
        <v>81</v>
      </c>
      <c r="C298" s="37" t="s">
        <v>576</v>
      </c>
      <c r="D298" s="26" t="s">
        <v>577</v>
      </c>
      <c r="E298" s="26"/>
      <c r="F298" s="27" t="s">
        <v>610</v>
      </c>
      <c r="G298" s="28">
        <v>1.65</v>
      </c>
      <c r="H298" s="29"/>
      <c r="I298" s="4"/>
      <c r="J298" s="34">
        <f t="shared" si="14"/>
        <v>0</v>
      </c>
      <c r="K298" s="29"/>
      <c r="L298" s="5"/>
      <c r="M298" s="35">
        <f t="shared" si="13"/>
        <v>0</v>
      </c>
      <c r="N298" s="6"/>
    </row>
    <row r="299" spans="2:14" ht="16">
      <c r="B299" s="36" t="s">
        <v>81</v>
      </c>
      <c r="C299" s="37" t="s">
        <v>578</v>
      </c>
      <c r="D299" s="26" t="s">
        <v>579</v>
      </c>
      <c r="E299" s="26"/>
      <c r="F299" s="27" t="s">
        <v>610</v>
      </c>
      <c r="G299" s="28">
        <v>4.7</v>
      </c>
      <c r="H299" s="29"/>
      <c r="I299" s="4"/>
      <c r="J299" s="34">
        <f t="shared" si="14"/>
        <v>0</v>
      </c>
      <c r="K299" s="29"/>
      <c r="L299" s="5"/>
      <c r="M299" s="35">
        <f t="shared" si="13"/>
        <v>0</v>
      </c>
      <c r="N299" s="6"/>
    </row>
    <row r="300" spans="2:14" ht="16">
      <c r="B300" s="36" t="s">
        <v>81</v>
      </c>
      <c r="C300" s="37" t="s">
        <v>580</v>
      </c>
      <c r="D300" s="26" t="s">
        <v>581</v>
      </c>
      <c r="E300" s="26"/>
      <c r="F300" s="27" t="s">
        <v>610</v>
      </c>
      <c r="G300" s="28">
        <v>4.5999999999999996</v>
      </c>
      <c r="H300" s="29"/>
      <c r="I300" s="4"/>
      <c r="J300" s="34">
        <f t="shared" si="14"/>
        <v>0</v>
      </c>
      <c r="K300" s="29"/>
      <c r="L300" s="5"/>
      <c r="M300" s="35">
        <f t="shared" si="13"/>
        <v>0</v>
      </c>
      <c r="N300" s="6"/>
    </row>
    <row r="301" spans="2:14" ht="16">
      <c r="B301" s="36" t="s">
        <v>81</v>
      </c>
      <c r="C301" s="37" t="s">
        <v>582</v>
      </c>
      <c r="D301" s="69" t="s">
        <v>617</v>
      </c>
      <c r="E301" s="26"/>
      <c r="F301" s="27" t="s">
        <v>610</v>
      </c>
      <c r="G301" s="28">
        <v>2.2000000000000002</v>
      </c>
      <c r="H301" s="29"/>
      <c r="I301" s="4"/>
      <c r="J301" s="34">
        <f t="shared" si="14"/>
        <v>0</v>
      </c>
      <c r="K301" s="29"/>
      <c r="L301" s="5"/>
      <c r="M301" s="35">
        <f t="shared" si="13"/>
        <v>0</v>
      </c>
      <c r="N301" s="6"/>
    </row>
    <row r="302" spans="2:14" ht="16">
      <c r="B302" s="36" t="s">
        <v>81</v>
      </c>
      <c r="C302" s="37" t="s">
        <v>583</v>
      </c>
      <c r="D302" s="26" t="s">
        <v>584</v>
      </c>
      <c r="E302" s="26"/>
      <c r="F302" s="27" t="s">
        <v>610</v>
      </c>
      <c r="G302" s="28">
        <v>26.96</v>
      </c>
      <c r="H302" s="29"/>
      <c r="I302" s="4"/>
      <c r="J302" s="34">
        <f t="shared" si="14"/>
        <v>0</v>
      </c>
      <c r="K302" s="29"/>
      <c r="L302" s="5"/>
      <c r="M302" s="35">
        <f t="shared" si="13"/>
        <v>0</v>
      </c>
      <c r="N302" s="6"/>
    </row>
    <row r="303" spans="2:14" ht="16">
      <c r="B303" s="36" t="s">
        <v>81</v>
      </c>
      <c r="C303" s="37" t="s">
        <v>585</v>
      </c>
      <c r="D303" s="26" t="s">
        <v>586</v>
      </c>
      <c r="E303" s="26"/>
      <c r="F303" s="27" t="s">
        <v>610</v>
      </c>
      <c r="G303" s="28">
        <v>35.22</v>
      </c>
      <c r="H303" s="29"/>
      <c r="I303" s="4"/>
      <c r="J303" s="34">
        <f t="shared" si="14"/>
        <v>0</v>
      </c>
      <c r="K303" s="29"/>
      <c r="L303" s="5"/>
      <c r="M303" s="35">
        <f t="shared" si="13"/>
        <v>0</v>
      </c>
      <c r="N303" s="6"/>
    </row>
    <row r="304" spans="2:14" ht="16">
      <c r="B304" s="36" t="s">
        <v>81</v>
      </c>
      <c r="C304" s="37" t="s">
        <v>587</v>
      </c>
      <c r="D304" s="26" t="s">
        <v>588</v>
      </c>
      <c r="E304" s="26"/>
      <c r="F304" s="27" t="s">
        <v>610</v>
      </c>
      <c r="G304" s="28">
        <v>25</v>
      </c>
      <c r="H304" s="29"/>
      <c r="I304" s="4"/>
      <c r="J304" s="34">
        <f t="shared" si="14"/>
        <v>0</v>
      </c>
      <c r="K304" s="29"/>
      <c r="L304" s="5"/>
      <c r="M304" s="35">
        <f t="shared" si="13"/>
        <v>0</v>
      </c>
      <c r="N304" s="6"/>
    </row>
    <row r="305" spans="2:14" ht="16">
      <c r="B305" s="36" t="s">
        <v>81</v>
      </c>
      <c r="C305" s="37" t="s">
        <v>589</v>
      </c>
      <c r="D305" s="26" t="s">
        <v>590</v>
      </c>
      <c r="E305" s="26"/>
      <c r="F305" s="27" t="s">
        <v>610</v>
      </c>
      <c r="G305" s="28">
        <v>2.36</v>
      </c>
      <c r="H305" s="29"/>
      <c r="I305" s="4"/>
      <c r="J305" s="34">
        <f t="shared" si="14"/>
        <v>0</v>
      </c>
      <c r="K305" s="29"/>
      <c r="L305" s="5"/>
      <c r="M305" s="35">
        <f t="shared" si="13"/>
        <v>0</v>
      </c>
      <c r="N305" s="6"/>
    </row>
    <row r="306" spans="2:14" ht="16">
      <c r="B306" s="36" t="s">
        <v>81</v>
      </c>
      <c r="C306" s="37" t="s">
        <v>591</v>
      </c>
      <c r="D306" s="26" t="s">
        <v>635</v>
      </c>
      <c r="E306" s="26"/>
      <c r="F306" s="27" t="s">
        <v>610</v>
      </c>
      <c r="G306" s="28">
        <v>76.2</v>
      </c>
      <c r="H306" s="29"/>
      <c r="I306" s="4"/>
      <c r="J306" s="34">
        <f t="shared" si="14"/>
        <v>0</v>
      </c>
      <c r="K306" s="29"/>
      <c r="L306" s="5"/>
      <c r="M306" s="35">
        <f t="shared" si="13"/>
        <v>0</v>
      </c>
      <c r="N306" s="6"/>
    </row>
    <row r="307" spans="2:14" ht="16">
      <c r="B307" s="36" t="s">
        <v>81</v>
      </c>
      <c r="C307" s="37" t="s">
        <v>592</v>
      </c>
      <c r="D307" s="26" t="s">
        <v>636</v>
      </c>
      <c r="E307" s="26"/>
      <c r="F307" s="27" t="s">
        <v>610</v>
      </c>
      <c r="G307" s="28">
        <v>1.1499999999999999</v>
      </c>
      <c r="H307" s="29"/>
      <c r="I307" s="4"/>
      <c r="J307" s="34">
        <f t="shared" si="14"/>
        <v>0</v>
      </c>
      <c r="K307" s="29"/>
      <c r="L307" s="5"/>
      <c r="M307" s="35">
        <f t="shared" si="13"/>
        <v>0</v>
      </c>
      <c r="N307" s="6"/>
    </row>
    <row r="308" spans="2:14" ht="16">
      <c r="B308" s="36" t="s">
        <v>81</v>
      </c>
      <c r="C308" s="37" t="s">
        <v>593</v>
      </c>
      <c r="D308" s="26" t="s">
        <v>637</v>
      </c>
      <c r="E308" s="26"/>
      <c r="F308" s="27" t="s">
        <v>610</v>
      </c>
      <c r="G308" s="28">
        <v>6.55</v>
      </c>
      <c r="H308" s="29"/>
      <c r="I308" s="4"/>
      <c r="J308" s="34">
        <f t="shared" si="14"/>
        <v>0</v>
      </c>
      <c r="K308" s="29"/>
      <c r="L308" s="5"/>
      <c r="M308" s="35">
        <f t="shared" si="13"/>
        <v>0</v>
      </c>
      <c r="N308" s="6"/>
    </row>
    <row r="309" spans="2:14" ht="16">
      <c r="B309" s="36" t="s">
        <v>81</v>
      </c>
      <c r="C309" s="37" t="s">
        <v>594</v>
      </c>
      <c r="D309" s="26" t="s">
        <v>595</v>
      </c>
      <c r="E309" s="26"/>
      <c r="F309" s="27" t="s">
        <v>610</v>
      </c>
      <c r="G309" s="28">
        <v>38</v>
      </c>
      <c r="H309" s="29"/>
      <c r="I309" s="4"/>
      <c r="J309" s="34">
        <f t="shared" si="14"/>
        <v>0</v>
      </c>
      <c r="K309" s="29"/>
      <c r="L309" s="5"/>
      <c r="M309" s="35">
        <f t="shared" si="13"/>
        <v>0</v>
      </c>
      <c r="N309" s="6"/>
    </row>
    <row r="310" spans="2:14" ht="16">
      <c r="B310" s="36" t="s">
        <v>81</v>
      </c>
      <c r="C310" s="37" t="s">
        <v>596</v>
      </c>
      <c r="D310" s="26" t="s">
        <v>597</v>
      </c>
      <c r="E310" s="26"/>
      <c r="F310" s="27" t="s">
        <v>610</v>
      </c>
      <c r="G310" s="28">
        <v>475</v>
      </c>
      <c r="H310" s="29"/>
      <c r="I310" s="4"/>
      <c r="J310" s="34">
        <f t="shared" si="14"/>
        <v>0</v>
      </c>
      <c r="K310" s="29"/>
      <c r="L310" s="5"/>
      <c r="M310" s="35">
        <f t="shared" ref="M310:M311" si="15">L310*G310</f>
        <v>0</v>
      </c>
      <c r="N310" s="6"/>
    </row>
    <row r="311" spans="2:14" ht="17" thickBot="1">
      <c r="B311" s="39" t="s">
        <v>81</v>
      </c>
      <c r="C311" s="40" t="s">
        <v>598</v>
      </c>
      <c r="D311" s="40" t="s">
        <v>599</v>
      </c>
      <c r="E311" s="40"/>
      <c r="F311" s="59" t="s">
        <v>610</v>
      </c>
      <c r="G311" s="41">
        <v>300</v>
      </c>
      <c r="H311" s="42"/>
      <c r="I311" s="7"/>
      <c r="J311" s="43">
        <f t="shared" si="14"/>
        <v>0</v>
      </c>
      <c r="K311" s="42"/>
      <c r="L311" s="8"/>
      <c r="M311" s="44">
        <f t="shared" si="15"/>
        <v>0</v>
      </c>
      <c r="N311" s="9"/>
    </row>
    <row r="314" spans="2:14" ht="21">
      <c r="I314" s="45" t="s">
        <v>600</v>
      </c>
      <c r="J314" s="46">
        <f>SUM(J10:J311)</f>
        <v>0</v>
      </c>
      <c r="K314" s="15"/>
      <c r="L314" s="45" t="s">
        <v>600</v>
      </c>
      <c r="M314" s="47">
        <f>SUM(M10:M311)</f>
        <v>0</v>
      </c>
    </row>
    <row r="315" spans="2:14" ht="21">
      <c r="I315" s="45" t="s">
        <v>601</v>
      </c>
      <c r="J315" s="46">
        <f>SUM(J314)*0.3</f>
        <v>0</v>
      </c>
      <c r="K315" s="15"/>
      <c r="L315" s="45" t="s">
        <v>601</v>
      </c>
      <c r="M315" s="47">
        <f>M314*0.3</f>
        <v>0</v>
      </c>
    </row>
    <row r="316" spans="2:14" ht="21">
      <c r="I316" s="45" t="s">
        <v>602</v>
      </c>
      <c r="J316" s="46">
        <f>SUM(J314+J315)</f>
        <v>0</v>
      </c>
      <c r="K316" s="15"/>
      <c r="L316" s="45" t="s">
        <v>602</v>
      </c>
      <c r="M316" s="47">
        <f>M314+M315</f>
        <v>0</v>
      </c>
    </row>
    <row r="317" spans="2:14" ht="21">
      <c r="I317" s="45" t="s">
        <v>603</v>
      </c>
      <c r="J317" s="46">
        <f>+J316/(1-0.073)-J316</f>
        <v>0</v>
      </c>
      <c r="K317" s="48"/>
      <c r="L317" s="45" t="s">
        <v>603</v>
      </c>
      <c r="M317" s="47">
        <f t="shared" ref="M317" si="16">+M316/(1-0.073)-M316</f>
        <v>0</v>
      </c>
    </row>
    <row r="318" spans="2:14" ht="21">
      <c r="I318" s="49" t="s">
        <v>604</v>
      </c>
      <c r="J318" s="50">
        <f>+J316+J317</f>
        <v>0</v>
      </c>
      <c r="K318" s="51"/>
      <c r="L318" s="49" t="s">
        <v>604</v>
      </c>
      <c r="M318" s="52">
        <f>+M316+M317</f>
        <v>0</v>
      </c>
    </row>
    <row r="319" spans="2:14" ht="21">
      <c r="I319" s="49"/>
      <c r="J319" s="53"/>
      <c r="K319" s="51"/>
      <c r="L319" s="49"/>
      <c r="M319" s="53"/>
    </row>
    <row r="320" spans="2:14" ht="24">
      <c r="B320" s="54" t="s">
        <v>605</v>
      </c>
      <c r="C320" s="55"/>
      <c r="D320" s="56"/>
      <c r="E320" s="56"/>
      <c r="F320" s="56"/>
      <c r="G320" s="56"/>
      <c r="H320" s="56"/>
      <c r="I320" s="56"/>
      <c r="J320" s="56"/>
      <c r="K320" s="56"/>
      <c r="L320" s="56"/>
      <c r="M320" s="56"/>
      <c r="N320" s="56"/>
    </row>
    <row r="321" spans="2:14" ht="69" customHeight="1">
      <c r="B321" s="66" t="s">
        <v>606</v>
      </c>
      <c r="C321" s="66"/>
      <c r="D321" s="66"/>
      <c r="E321" s="66"/>
      <c r="F321" s="66"/>
      <c r="G321" s="66"/>
      <c r="H321" s="66"/>
      <c r="I321" s="66"/>
      <c r="J321" s="66"/>
      <c r="K321" s="66"/>
      <c r="L321" s="66"/>
      <c r="M321" s="66"/>
      <c r="N321" s="66"/>
    </row>
    <row r="322" spans="2:14" ht="47" customHeight="1">
      <c r="B322" s="63" t="s">
        <v>607</v>
      </c>
      <c r="C322" s="63"/>
      <c r="D322" s="63"/>
      <c r="E322" s="63"/>
      <c r="F322" s="63"/>
      <c r="G322" s="63"/>
      <c r="H322" s="63"/>
      <c r="I322" s="63"/>
      <c r="J322" s="63"/>
      <c r="K322" s="63"/>
      <c r="L322" s="63"/>
      <c r="M322" s="63"/>
      <c r="N322" s="63"/>
    </row>
    <row r="323" spans="2:14" ht="47" customHeight="1">
      <c r="B323" s="63" t="s">
        <v>608</v>
      </c>
      <c r="C323" s="63"/>
      <c r="D323" s="63"/>
      <c r="E323" s="63"/>
      <c r="F323" s="63"/>
      <c r="G323" s="63"/>
      <c r="H323" s="63"/>
      <c r="I323" s="63"/>
      <c r="J323" s="63"/>
      <c r="K323" s="63"/>
      <c r="L323" s="63"/>
      <c r="M323" s="63"/>
      <c r="N323" s="63"/>
    </row>
    <row r="324" spans="2:14" ht="47" customHeight="1">
      <c r="B324" s="63" t="s">
        <v>609</v>
      </c>
      <c r="C324" s="63"/>
      <c r="D324" s="63"/>
      <c r="E324" s="63"/>
      <c r="F324" s="63"/>
      <c r="G324" s="63"/>
      <c r="H324" s="63"/>
      <c r="I324" s="63"/>
      <c r="J324" s="63"/>
      <c r="K324" s="63"/>
      <c r="L324" s="63"/>
      <c r="M324" s="63"/>
      <c r="N324" s="63"/>
    </row>
    <row r="325" spans="2:14" ht="47" customHeight="1"/>
  </sheetData>
  <sheetProtection algorithmName="SHA-512" hashValue="8VxyEjQdM5OgcNrS/+Kg+bYdGEJyK208gkUPdAXjcYzzOgLm5Q7lx6LBWi02lxbu/+PruP10GvOW05HqrOS5Ng==" saltValue="KrZjN7RKcaznL3l9N+KLTA==" spinCount="100000" sheet="1" sort="0" autoFilter="0"/>
  <autoFilter ref="B9:N311" xr:uid="{BC942EEE-3B9C-6A40-8524-1CF073AE727B}"/>
  <sortState xmlns:xlrd2="http://schemas.microsoft.com/office/spreadsheetml/2017/richdata2" ref="B10:G311">
    <sortCondition ref="F10:F311"/>
    <sortCondition ref="B10:B311"/>
    <sortCondition ref="D10:D311"/>
  </sortState>
  <mergeCells count="8">
    <mergeCell ref="B322:N322"/>
    <mergeCell ref="B323:N323"/>
    <mergeCell ref="B324:N324"/>
    <mergeCell ref="B2:D2"/>
    <mergeCell ref="B5:C5"/>
    <mergeCell ref="B6:C6"/>
    <mergeCell ref="B7:C7"/>
    <mergeCell ref="B321:N321"/>
  </mergeCells>
  <dataValidations count="1">
    <dataValidation type="list" allowBlank="1" showInputMessage="1" showErrorMessage="1" sqref="N10:N47" xr:uid="{213BFBD6-6F34-4473-AE21-50116356DAA2}">
      <formula1>$AI$10:$AI$35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dkies</dc:creator>
  <cp:keywords/>
  <dc:description/>
  <cp:lastModifiedBy>Microsoft Office User</cp:lastModifiedBy>
  <cp:revision/>
  <dcterms:created xsi:type="dcterms:W3CDTF">2020-04-15T17:47:08Z</dcterms:created>
  <dcterms:modified xsi:type="dcterms:W3CDTF">2020-05-18T20:18:21Z</dcterms:modified>
  <cp:category/>
  <cp:contentStatus/>
</cp:coreProperties>
</file>