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800" documentId="8_{7E3E6837-6B43-4315-829F-B9F152634884}" xr6:coauthVersionLast="47" xr6:coauthVersionMax="47" xr10:uidLastSave="{5201E97F-A20B-42EA-9CF9-1325E6A3EA22}"/>
  <bookViews>
    <workbookView xWindow="19090" yWindow="-110" windowWidth="19420" windowHeight="10420" tabRatio="751" activeTab="4" xr2:uid="{00000000-000D-0000-FFFF-FFFF00000000}"/>
  </bookViews>
  <sheets>
    <sheet name="Introduction" sheetId="9" r:id="rId1"/>
    <sheet name=" P1 Countries of interest" sheetId="17" r:id="rId2"/>
    <sheet name=" P2 Services Pricing" sheetId="16" r:id="rId3"/>
    <sheet name="P3 Current country pricing " sheetId="18" r:id="rId4"/>
    <sheet name="A1 Data for select countries " sheetId="26" r:id="rId5"/>
    <sheet name="Sheet1" sheetId="22" state="hidden" r:id="rId6"/>
    <sheet name="Drop downs" sheetId="15" state="hidden" r:id="rId7"/>
  </sheets>
  <externalReferences>
    <externalReference r:id="rId8"/>
    <externalReference r:id="rId9"/>
    <externalReference r:id="rId10"/>
    <externalReference r:id="rId11"/>
    <externalReference r:id="rId12"/>
  </externalReferences>
  <definedNames>
    <definedName name="_xlnm._FilterDatabase" localSheetId="4" hidden="1">'A1 Data for select countries '!$C$17:$I$662</definedName>
    <definedName name="_xlcn.WorksheetConnection_20220311Wave2BaselineDatav3.3.xlsxTable11" hidden="1">[1]!Table1[#Data]</definedName>
    <definedName name="_xlcn.WorksheetConnection_20220323PreliminaryBaselinevS.xlsxTable11" hidden="1">[2]!Table1[#Data]</definedName>
    <definedName name="AA">[3]Assumptions!$C$43</definedName>
    <definedName name="AAB">[3]Assumptions!$C$42</definedName>
    <definedName name="Conv_Factor_AbbottVL">[4]Assumptions!$C$42</definedName>
    <definedName name="Conv_factor_forAbbott_EID">[4]Assumptions!$C$43</definedName>
    <definedName name="Conversion_factor_for_Abbott_EID__per_test_to_per_patient_test">[4]Assumptions!$C$43</definedName>
    <definedName name="Conversion_factor_for_Abbott_VL__per_test_to_per_patient_test">[4]Assumptions!$C$42</definedName>
    <definedName name="temptable">[5]Sheet1!$L$2:$N$129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5" i="26" l="1"/>
  <c r="G225" i="26"/>
  <c r="H225" i="26"/>
  <c r="I225" i="26"/>
  <c r="E225" i="26"/>
  <c r="C778" i="16" l="1"/>
  <c r="B757" i="16"/>
  <c r="C760" i="16" s="1"/>
  <c r="B742" i="16"/>
  <c r="C743" i="16" s="1"/>
  <c r="B727" i="16"/>
  <c r="C730" i="16" s="1"/>
  <c r="B712" i="16"/>
  <c r="C715" i="16" s="1"/>
  <c r="B697" i="16"/>
  <c r="C698" i="16" s="1"/>
  <c r="C771" i="16" l="1"/>
  <c r="C741" i="16"/>
  <c r="C756" i="16"/>
  <c r="C728" i="16"/>
  <c r="C758" i="16"/>
  <c r="C713" i="16"/>
  <c r="C726" i="16"/>
  <c r="C711" i="16"/>
  <c r="C700" i="16"/>
  <c r="C745" i="16"/>
  <c r="B79" i="16"/>
  <c r="B64" i="16"/>
  <c r="C65" i="16" s="1"/>
  <c r="B49" i="16"/>
  <c r="C50" i="16" s="1"/>
  <c r="C82" i="16" l="1"/>
  <c r="C80" i="16"/>
  <c r="C67" i="16"/>
  <c r="C52" i="16"/>
  <c r="C78" i="16"/>
  <c r="C63" i="16"/>
  <c r="C93" i="16"/>
  <c r="B171" i="16" l="1"/>
  <c r="C174" i="16" l="1"/>
  <c r="C172" i="16"/>
  <c r="B186" i="16"/>
  <c r="C187" i="16" s="1"/>
  <c r="B201" i="16"/>
  <c r="C202" i="16" s="1"/>
  <c r="B216" i="16"/>
  <c r="B231" i="16"/>
  <c r="C232" i="16" s="1"/>
  <c r="C185" i="16"/>
  <c r="C219" i="16" l="1"/>
  <c r="C217" i="16"/>
  <c r="C204" i="16"/>
  <c r="C189" i="16"/>
  <c r="C234" i="16"/>
  <c r="C245" i="16"/>
  <c r="C200" i="16"/>
  <c r="C230" i="16"/>
  <c r="C215" i="16"/>
  <c r="B677" i="16" l="1"/>
  <c r="B662" i="16"/>
  <c r="B647" i="16"/>
  <c r="B632" i="16"/>
  <c r="B617" i="16"/>
  <c r="B602" i="16"/>
  <c r="B587" i="16"/>
  <c r="B572" i="16"/>
  <c r="B557" i="16"/>
  <c r="B542" i="16"/>
  <c r="B523" i="16"/>
  <c r="B508" i="16"/>
  <c r="B493" i="16"/>
  <c r="B478" i="16"/>
  <c r="B386" i="16"/>
  <c r="B463" i="16"/>
  <c r="B448" i="16"/>
  <c r="B433" i="16"/>
  <c r="B418" i="16"/>
  <c r="B403" i="16"/>
  <c r="B154" i="16"/>
  <c r="B366" i="16"/>
  <c r="B351" i="16"/>
  <c r="C352" i="16" s="1"/>
  <c r="B336" i="16"/>
  <c r="B321" i="16"/>
  <c r="B139" i="16"/>
  <c r="B306" i="16"/>
  <c r="B291" i="16"/>
  <c r="B276" i="16"/>
  <c r="B261" i="16"/>
  <c r="B124" i="16"/>
  <c r="B246" i="16"/>
  <c r="B109" i="16"/>
  <c r="B94" i="16"/>
  <c r="C367" i="16" l="1"/>
  <c r="C380" i="16"/>
  <c r="C127" i="16"/>
  <c r="C125" i="16"/>
  <c r="C354" i="16"/>
  <c r="C389" i="16"/>
  <c r="C387" i="16"/>
  <c r="C590" i="16"/>
  <c r="C588" i="16"/>
  <c r="C339" i="16"/>
  <c r="C337" i="16"/>
  <c r="C369" i="16"/>
  <c r="C481" i="16"/>
  <c r="C479" i="16"/>
  <c r="C605" i="16"/>
  <c r="C603" i="16"/>
  <c r="C249" i="16"/>
  <c r="C247" i="16"/>
  <c r="C496" i="16"/>
  <c r="C494" i="16"/>
  <c r="C620" i="16"/>
  <c r="C618" i="16"/>
  <c r="C575" i="16"/>
  <c r="C573" i="16"/>
  <c r="C279" i="16"/>
  <c r="C277" i="16"/>
  <c r="C294" i="16"/>
  <c r="C292" i="16"/>
  <c r="C635" i="16"/>
  <c r="C633" i="16"/>
  <c r="C309" i="16"/>
  <c r="C307" i="16"/>
  <c r="C421" i="16"/>
  <c r="C419" i="16"/>
  <c r="C526" i="16"/>
  <c r="C524" i="16"/>
  <c r="C650" i="16"/>
  <c r="C648" i="16"/>
  <c r="C466" i="16"/>
  <c r="C464" i="16"/>
  <c r="C264" i="16"/>
  <c r="C262" i="16"/>
  <c r="C157" i="16"/>
  <c r="C155" i="16"/>
  <c r="C406" i="16"/>
  <c r="C404" i="16"/>
  <c r="C511" i="16"/>
  <c r="C509" i="16"/>
  <c r="C97" i="16"/>
  <c r="C95" i="16"/>
  <c r="C142" i="16"/>
  <c r="C140" i="16"/>
  <c r="C436" i="16"/>
  <c r="C434" i="16"/>
  <c r="C545" i="16"/>
  <c r="C543" i="16"/>
  <c r="C665" i="16"/>
  <c r="C663" i="16"/>
  <c r="C112" i="16"/>
  <c r="C110" i="16"/>
  <c r="C324" i="16"/>
  <c r="C322" i="16"/>
  <c r="C451" i="16"/>
  <c r="C449" i="16"/>
  <c r="C560" i="16"/>
  <c r="C558" i="16"/>
  <c r="C680" i="16"/>
  <c r="C678" i="16"/>
  <c r="C631" i="16"/>
  <c r="C661" i="16"/>
  <c r="C586" i="16"/>
  <c r="C691" i="16"/>
  <c r="C646" i="16"/>
  <c r="C571" i="16"/>
  <c r="C556" i="16"/>
  <c r="C616" i="16"/>
  <c r="C676" i="16"/>
  <c r="C601" i="16"/>
  <c r="C477" i="16"/>
  <c r="C432" i="16"/>
  <c r="C417" i="16"/>
  <c r="C507" i="16"/>
  <c r="C462" i="16"/>
  <c r="C400" i="16"/>
  <c r="C447" i="16"/>
  <c r="C537" i="16"/>
  <c r="C522" i="16"/>
  <c r="C492" i="16"/>
  <c r="C365" i="16"/>
  <c r="C168" i="16"/>
  <c r="C153" i="16"/>
  <c r="C305" i="16"/>
  <c r="C275" i="16"/>
  <c r="C123" i="16"/>
  <c r="C260" i="16"/>
  <c r="C108" i="16"/>
  <c r="C320" i="16"/>
  <c r="C350" i="16"/>
  <c r="C335" i="16"/>
  <c r="C290" i="16"/>
  <c r="C138" i="16"/>
</calcChain>
</file>

<file path=xl/sharedStrings.xml><?xml version="1.0" encoding="utf-8"?>
<sst xmlns="http://schemas.openxmlformats.org/spreadsheetml/2006/main" count="2889" uniqueCount="756">
  <si>
    <t>INTRODUCTION</t>
  </si>
  <si>
    <t xml:space="preserve">Offeror name and contact </t>
  </si>
  <si>
    <t xml:space="preserve">Company name </t>
  </si>
  <si>
    <t xml:space="preserve">Designated point of contact name </t>
  </si>
  <si>
    <t>Point of contact e-mail address</t>
  </si>
  <si>
    <t>Point of contact phone number</t>
  </si>
  <si>
    <t>Instructions</t>
  </si>
  <si>
    <t>●</t>
  </si>
  <si>
    <r>
      <rPr>
        <b/>
        <sz val="11"/>
        <color theme="1"/>
        <rFont val="Calibri"/>
        <family val="2"/>
        <scheme val="minor"/>
      </rPr>
      <t xml:space="preserve">Please review the technical response template before filling out this pricing template. </t>
    </r>
    <r>
      <rPr>
        <sz val="11"/>
        <color theme="1"/>
        <rFont val="Calibri"/>
        <family val="2"/>
        <scheme val="minor"/>
      </rPr>
      <t>The technical template contains a definition of all  services to be provided, and the service levels to be met. Suppliers should familiarize themselves with those service levels in order to price accordingly. The pricing submitted in this template will be assumed to be for provision of services meeting the specifications given in the technical response template</t>
    </r>
  </si>
  <si>
    <t>To help you develop your response, Reference Tab A1 contains data on country programs (including projected country volumes) for select countries in this RFP</t>
  </si>
  <si>
    <t xml:space="preserve">Please note that this Global RFP is requesting a higher level of detail in the pricing proposal than typical country procurement processes.  This greater detail will: </t>
  </si>
  <si>
    <t>- Allow GHSC-PSM and countries to make like-to-like comparisons between different offers</t>
  </si>
  <si>
    <t>- Allow GHSC-PSM and countries to determine which set of services to procure to achieve the greatest value for money</t>
  </si>
  <si>
    <t>- Ensure there is full mutual understanding between countries, suppliers, and in-country distributors of which services are and are not included in service agreements, and what the pricing is for each service</t>
  </si>
  <si>
    <t>The pricing template should be completed in full by all offerors</t>
  </si>
  <si>
    <t>Please fill in every sheet of this workbook with the required information.  Cells are shaded as follows:</t>
  </si>
  <si>
    <t xml:space="preserve">Every cell shaded green must be filled in </t>
  </si>
  <si>
    <t>Cells shaded yellow may be filled in to indicate a country-specific detail or deviation from standard, but is not mandatory</t>
  </si>
  <si>
    <t>Cells shaded red will be filled in by PSM</t>
  </si>
  <si>
    <t xml:space="preserve">This RFP requests country services pricing for PEPFAR supported countries. Global reagents and consumables pricing will not be renegotiated </t>
  </si>
  <si>
    <t>Price proposals are separated into three parts:</t>
  </si>
  <si>
    <r>
      <t xml:space="preserve">- </t>
    </r>
    <r>
      <rPr>
        <b/>
        <sz val="11"/>
        <color theme="1"/>
        <rFont val="Calibri"/>
        <family val="2"/>
        <scheme val="minor"/>
      </rPr>
      <t>P1 - Countries of interest</t>
    </r>
    <r>
      <rPr>
        <sz val="11"/>
        <color theme="1"/>
        <rFont val="Calibri"/>
        <family val="2"/>
        <scheme val="minor"/>
      </rPr>
      <t xml:space="preserve"> provides a list of countries included in the RFP for which suppliers can opt to bid and state their bidding preference </t>
    </r>
  </si>
  <si>
    <t>(i.e., individual country-specific bid or a regional bid to apply to countries within the region described). This section requests that suppliers indicate which countries would be included in their regional bids</t>
  </si>
  <si>
    <r>
      <t xml:space="preserve">- </t>
    </r>
    <r>
      <rPr>
        <b/>
        <sz val="11"/>
        <color theme="1"/>
        <rFont val="Calibri"/>
        <family val="2"/>
        <scheme val="minor"/>
      </rPr>
      <t>P2 - Country services pricing</t>
    </r>
    <r>
      <rPr>
        <sz val="11"/>
        <color theme="1"/>
        <rFont val="Calibri"/>
        <family val="2"/>
        <scheme val="minor"/>
      </rPr>
      <t xml:space="preserve"> requests detailed service pricing for PEPFAR-supported countries, including instrument lease/placement/removal, maintenance and insurance, connectivity and reporting, distribution and other services</t>
    </r>
  </si>
  <si>
    <r>
      <t xml:space="preserve">- </t>
    </r>
    <r>
      <rPr>
        <b/>
        <sz val="11"/>
        <color theme="1"/>
        <rFont val="Calibri"/>
        <family val="2"/>
        <scheme val="minor"/>
      </rPr>
      <t xml:space="preserve">P3 - Current country pricing </t>
    </r>
    <r>
      <rPr>
        <sz val="11"/>
        <color theme="1"/>
        <rFont val="Calibri"/>
        <family val="2"/>
        <scheme val="minor"/>
      </rPr>
      <t xml:space="preserve">is applicable only for current PSM suppliers. It requests that current suppliers indicate their current services costs and services included under the current agreements </t>
    </r>
  </si>
  <si>
    <t>Price proposals for each country are considered to be the services price excluding the cost of reagents and consumables as the global reagents and consumable price will apply</t>
  </si>
  <si>
    <t>Offerors providing bids for multiple instruments are expected to complete each worksheet once for each instrument</t>
  </si>
  <si>
    <t>Country allocation decisions will be based both on technical proposals (in-line with technical scoring criteria) and on total country price</t>
  </si>
  <si>
    <t>For any questions about the Global RFP submission template, please contact Global-RFP-VL2022@ghsc-psm.org</t>
  </si>
  <si>
    <t>All proposals must be received by 5:00PM (US EST) on 27 July 2022. Late offers will be considered at the discretion of Chemonics.</t>
  </si>
  <si>
    <t xml:space="preserve">Contents of technical and pricing submission template workbooks </t>
  </si>
  <si>
    <t>Pricing Tables</t>
  </si>
  <si>
    <t>P1 - Countries of interest</t>
  </si>
  <si>
    <r>
      <t xml:space="preserve">Global price per test for reagents and consumables for defined testing volumes and market share. </t>
    </r>
    <r>
      <rPr>
        <b/>
        <sz val="11"/>
        <color theme="1"/>
        <rFont val="Calibri"/>
        <family val="2"/>
        <scheme val="minor"/>
      </rPr>
      <t>Should be filled out by all offerors.</t>
    </r>
  </si>
  <si>
    <t>P2 - Country services pricing</t>
  </si>
  <si>
    <r>
      <t xml:space="preserve">Country-specific pricing across all the service categories*. </t>
    </r>
    <r>
      <rPr>
        <b/>
        <sz val="11"/>
        <color theme="1"/>
        <rFont val="Calibri"/>
        <family val="2"/>
        <scheme val="minor"/>
      </rPr>
      <t>Should be filled out by all offerors.</t>
    </r>
  </si>
  <si>
    <t>P3 - Current country pricing</t>
  </si>
  <si>
    <r>
      <t xml:space="preserve">Current pricing for countries; requests information on current services costs and services included under the current agreements . </t>
    </r>
    <r>
      <rPr>
        <b/>
        <sz val="11"/>
        <color theme="1"/>
        <rFont val="Calibri"/>
        <family val="2"/>
        <scheme val="minor"/>
      </rPr>
      <t>Should be filled out by current (incumbent) suppliers only.</t>
    </r>
  </si>
  <si>
    <t>Appendix - additional information</t>
  </si>
  <si>
    <t>A1 Data for select countries</t>
  </si>
  <si>
    <t>Detailed program data for countries, including country testing targets, procurement volumes, lab locations and lab testing volumes</t>
  </si>
  <si>
    <t>Nigeria</t>
  </si>
  <si>
    <t>Zambia</t>
  </si>
  <si>
    <t>Uganda</t>
  </si>
  <si>
    <t>Zimbabwe</t>
  </si>
  <si>
    <t xml:space="preserve"> P1 Countries of interest</t>
  </si>
  <si>
    <r>
      <rPr>
        <b/>
        <sz val="11"/>
        <color theme="1"/>
        <rFont val="Calibri"/>
        <family val="2"/>
        <scheme val="minor"/>
      </rPr>
      <t xml:space="preserve">Goal of this table: </t>
    </r>
    <r>
      <rPr>
        <sz val="11"/>
        <color theme="1"/>
        <rFont val="Calibri"/>
        <family val="2"/>
        <scheme val="minor"/>
      </rPr>
      <t>In this table, you are asked to select countries you are interested in bidding on and provide details on which countries you are currently serving</t>
    </r>
  </si>
  <si>
    <t>For each country, please indicate whether or not you currently serve this country in column D</t>
  </si>
  <si>
    <t>For each country, please select whether or not you wish to bid and select a bidding option from the drop-down menu in Column E</t>
  </si>
  <si>
    <t>If you opt to provide an individual bid, tab P2 will highlight for you the appropriate rows for you to fill out</t>
  </si>
  <si>
    <t>For higher PEPFAR volume countries (i.e., countries with PEPFAR procurement volume consistently above 100K tests per year), only individual bids will be allowed. For all other countries, regional or individual bids will be allowed</t>
  </si>
  <si>
    <t xml:space="preserve">If you opt to provide a regional bid, please define the regions and state which countries are included in this region. </t>
  </si>
  <si>
    <t>Please provide pricing information for the region(s) in tab P2</t>
  </si>
  <si>
    <t>You can specify additional countries not named below in the regional grouping</t>
  </si>
  <si>
    <t>Regions</t>
  </si>
  <si>
    <t>Region</t>
  </si>
  <si>
    <t>Using this region?</t>
  </si>
  <si>
    <t>Countries included in region</t>
  </si>
  <si>
    <t>[Region 1- please rename or state "N/A" if not used]</t>
  </si>
  <si>
    <t>[Region 2- please rename or state "N/A" if not used]</t>
  </si>
  <si>
    <t>[Region 3- please rename or state "N/A" if not used]</t>
  </si>
  <si>
    <t>[Region 4- please rename or state "N/A" if not used]</t>
  </si>
  <si>
    <t>[Region 5- please rename or state "N/A" if not used]</t>
  </si>
  <si>
    <t>African countries</t>
  </si>
  <si>
    <t xml:space="preserve">Country </t>
  </si>
  <si>
    <t>Currently serving country</t>
  </si>
  <si>
    <t>Interest in bidding and bid type</t>
  </si>
  <si>
    <t>Higher volume countries -  only individual bids will be considered and regional pricing will not be considered</t>
  </si>
  <si>
    <t>Cameroon</t>
  </si>
  <si>
    <t>Cote d'Ivoire</t>
  </si>
  <si>
    <t>Democratic Republic of the Congo</t>
  </si>
  <si>
    <t>Eswatini</t>
  </si>
  <si>
    <t>Ethiopia</t>
  </si>
  <si>
    <t>Lesotho</t>
  </si>
  <si>
    <t>Rwanda</t>
  </si>
  <si>
    <t>Either regional or individual bids will be accepted for these countries below. If a regional bid is preferred, please specify which region this country will be included in</t>
  </si>
  <si>
    <t>Angola</t>
  </si>
  <si>
    <t>Benin</t>
  </si>
  <si>
    <t>Botswana</t>
  </si>
  <si>
    <t>Burundi</t>
  </si>
  <si>
    <t>Burkina Faso</t>
  </si>
  <si>
    <t>Ghana</t>
  </si>
  <si>
    <t>Liberia</t>
  </si>
  <si>
    <t>Malawi</t>
  </si>
  <si>
    <t>Mali</t>
  </si>
  <si>
    <t>Namibia</t>
  </si>
  <si>
    <t>Senegal</t>
  </si>
  <si>
    <t>Sierra Leone</t>
  </si>
  <si>
    <t>South Sudan</t>
  </si>
  <si>
    <t>Togo</t>
  </si>
  <si>
    <t>LatAm and the Caribbean Countries</t>
  </si>
  <si>
    <t>Higher volume countries - given the higher PEPFAR volume in these countries, only individual bids will be considered and regional pricing will not be considered</t>
  </si>
  <si>
    <t>Haiti</t>
  </si>
  <si>
    <t>Bahamas</t>
  </si>
  <si>
    <t>Brazil</t>
  </si>
  <si>
    <t>El Salvador</t>
  </si>
  <si>
    <t>Guatemala</t>
  </si>
  <si>
    <t>Guyana</t>
  </si>
  <si>
    <t>Honduras</t>
  </si>
  <si>
    <t>Jamaica</t>
  </si>
  <si>
    <t>Nicaragua</t>
  </si>
  <si>
    <t xml:space="preserve">Panama </t>
  </si>
  <si>
    <t>Asia and Europe</t>
  </si>
  <si>
    <t xml:space="preserve">Interest in bidding </t>
  </si>
  <si>
    <t>Cambodia</t>
  </si>
  <si>
    <t>India</t>
  </si>
  <si>
    <t>Indonesia</t>
  </si>
  <si>
    <t>Kazakhstan</t>
  </si>
  <si>
    <t>Nepal</t>
  </si>
  <si>
    <t>Papua New Guinea</t>
  </si>
  <si>
    <t>Philippines</t>
  </si>
  <si>
    <t>Thailand</t>
  </si>
  <si>
    <t>Ukraine</t>
  </si>
  <si>
    <t>Vietnam</t>
  </si>
  <si>
    <t>P2 Country services pricing</t>
  </si>
  <si>
    <r>
      <rPr>
        <b/>
        <sz val="11"/>
        <color theme="1"/>
        <rFont val="Calibri"/>
        <family val="2"/>
        <scheme val="minor"/>
      </rPr>
      <t xml:space="preserve">Goal of this table:  </t>
    </r>
    <r>
      <rPr>
        <sz val="11"/>
        <color theme="1"/>
        <rFont val="Calibri"/>
        <family val="2"/>
        <scheme val="minor"/>
      </rPr>
      <t>In this table, you are asked to quote service prices for individual countries and regions</t>
    </r>
  </si>
  <si>
    <t xml:space="preserve">Pricing validity </t>
  </si>
  <si>
    <r>
      <t xml:space="preserve">The quoted service price will include all the components of an </t>
    </r>
    <r>
      <rPr>
        <b/>
        <sz val="11"/>
        <color theme="1"/>
        <rFont val="Calibri"/>
        <family val="2"/>
        <scheme val="minor"/>
      </rPr>
      <t xml:space="preserve">all-inclusive price EXCEPT those components covered by the global reagents and consumables price </t>
    </r>
    <r>
      <rPr>
        <sz val="11"/>
        <color theme="1"/>
        <rFont val="Calibri"/>
        <family val="2"/>
        <scheme val="minor"/>
      </rPr>
      <t>(purchase of the reagents and consumables and their transport to the supplier's local port)</t>
    </r>
  </si>
  <si>
    <t>Global pricing for the provision of reagents and consumables to supplier port will be expected to be extended to Wave 2 countries</t>
  </si>
  <si>
    <t>Suppliers will be asked to provide pricing for freight for reagents and consumables from supplier port to central medical store (modified DDP incoterm as defined in instructions)</t>
  </si>
  <si>
    <t xml:space="preserve">Wave 2 service pricing is expected to apply for 3 years </t>
  </si>
  <si>
    <t>Pricing and terms to be applicable to the Global Fund and other procurers</t>
  </si>
  <si>
    <r>
      <t>These all-inclusive bids should</t>
    </r>
    <r>
      <rPr>
        <b/>
        <sz val="11"/>
        <color theme="1"/>
        <rFont val="Calibri"/>
        <family val="2"/>
        <scheme val="minor"/>
      </rPr>
      <t xml:space="preserve"> apply across both legacy and new equipment that PEPFAR supports in country</t>
    </r>
    <r>
      <rPr>
        <sz val="11"/>
        <color theme="1"/>
        <rFont val="Calibri"/>
        <family val="2"/>
        <scheme val="minor"/>
      </rPr>
      <t xml:space="preserve"> - we request that you work closely with distributors when creating your unified bid</t>
    </r>
  </si>
  <si>
    <t>Pricing grid structure</t>
  </si>
  <si>
    <r>
      <rPr>
        <sz val="11"/>
        <color theme="1"/>
        <rFont val="Calibri"/>
        <family val="2"/>
        <scheme val="minor"/>
      </rPr>
      <t xml:space="preserve">Pricing grid requests pricing in </t>
    </r>
    <r>
      <rPr>
        <b/>
        <sz val="11"/>
        <color theme="1"/>
        <rFont val="Calibri"/>
        <family val="2"/>
        <scheme val="minor"/>
      </rPr>
      <t>price per patient test</t>
    </r>
  </si>
  <si>
    <t>For each country in which you are making an offer, please fill in all green cells with a quote per patient test (comprehensive of the cost of controls and calibrators)</t>
  </si>
  <si>
    <t>Service categories</t>
  </si>
  <si>
    <t>Definitions of required activities and service levels for each service category in the tables below can be found in the Technical Submission Template, tables T1 and T3; offerors should review those requirements before completing the service pricing below</t>
  </si>
  <si>
    <r>
      <t xml:space="preserve">The service levels requested in this RFP for maintenance and ongoing user training are in some cases higher than that of current supplier agreements. </t>
    </r>
    <r>
      <rPr>
        <b/>
        <sz val="11"/>
        <rFont val="Calibri"/>
        <family val="2"/>
        <scheme val="minor"/>
      </rPr>
      <t>To help GHSC-PSM to better understand value-for-money, we have split the pricing for maintenance and user training into two rows.</t>
    </r>
    <r>
      <rPr>
        <sz val="11"/>
        <rFont val="Calibri"/>
        <family val="2"/>
        <scheme val="minor"/>
      </rPr>
      <t xml:space="preserve"> </t>
    </r>
  </si>
  <si>
    <t xml:space="preserve">For current suppliers, we request that you provide pricing for the maintenance and training services at the standard you currently offer in the first row, and then any additional price to meet the service levels of this RFP in the second row. If you are currently not operating in a country, please fill in "NA" for the currently offered portion and enter your full price in the second row. </t>
  </si>
  <si>
    <t xml:space="preserve">For example, assume you are a current supplier and your currently offered maintenance and training translates to $1.00/ patient test today. If you would be willing to bid that level of service for $0.75/ patient test in this RFP given the volumes and term commitments on offer, then you would fill in $0.75/ patient test in the "currently offered maintenance and training" portion. </t>
  </si>
  <si>
    <t xml:space="preserve">Assume also that to meet the new service levels, you would need to bid a higher price of $0.85/ patient test. Then you would enter the difference of $0.10/patient test in the "additional maintenance and training" row. For current suppliers, the details of the service level currently offered will be requested in Table P3. </t>
  </si>
  <si>
    <r>
      <t xml:space="preserve">For reagents and consumables distribution, the designated DAP incoterm delivery point for each country is indicated in Tables A1. </t>
    </r>
    <r>
      <rPr>
        <b/>
        <sz val="11"/>
        <rFont val="Calibri"/>
        <family val="2"/>
        <scheme val="minor"/>
      </rPr>
      <t>Distribution pricing is from supplier's local port to the in-country delivery point. It should EXCLUDE the freight from supplier factory to supplier's local port, since this is covered under the FCA global reagents and consumables agreement</t>
    </r>
  </si>
  <si>
    <t>If there are cases in which reduced service levels could correspond to meaningful reductions in prices and better value-for-money, please indicate that in the yellow text box below the table</t>
  </si>
  <si>
    <t>For legacy equipment (equipment that is already installed in country and is owned by the Ministry of Health or another party), the same service levels across the service categories are expected, however, instrument lease, installation and removal prices will not be applied when computing total price.</t>
  </si>
  <si>
    <t>Country pricing will be based on a weighted average considering the percentage of owned equipment vs. equipment operated under the reagent rental model. The weighted average will be revisited when owned equipment is phased out or new equipment is introduced</t>
  </si>
  <si>
    <t>Volume tiers</t>
  </si>
  <si>
    <r>
      <t>There are additional volume breakpoints compared to Wave 1 of the RFP to allow suppliers to more accurately reflect the economics of serving each country or region.</t>
    </r>
    <r>
      <rPr>
        <b/>
        <sz val="11"/>
        <color theme="1"/>
        <rFont val="Calibri"/>
        <family val="2"/>
        <scheme val="minor"/>
      </rPr>
      <t xml:space="preserve"> If prices do not change across these volume breakpoints, you may enter the same price in more than one field</t>
    </r>
  </si>
  <si>
    <t>Please provide a price with annual volume commitments, and one without, since not all countries will make a volume commitment as part of this RFP</t>
  </si>
  <si>
    <r>
      <rPr>
        <b/>
        <sz val="11"/>
        <rFont val="Calibri"/>
        <family val="2"/>
        <scheme val="minor"/>
      </rPr>
      <t>Volume commitments will be for PEPFAR volume only</t>
    </r>
    <r>
      <rPr>
        <sz val="11"/>
        <rFont val="Calibri"/>
        <family val="2"/>
        <scheme val="minor"/>
      </rPr>
      <t xml:space="preserve">, whereas </t>
    </r>
    <r>
      <rPr>
        <b/>
        <sz val="11"/>
        <rFont val="Calibri"/>
        <family val="2"/>
        <scheme val="minor"/>
      </rPr>
      <t>price points without commitment (volume incentive pricing) will encompass total country volume (inclusive of tests funded by PEPFAR, MoH, the Global Fund, Unitaid, and other funders)</t>
    </r>
    <r>
      <rPr>
        <sz val="11"/>
        <rFont val="Calibri"/>
        <family val="2"/>
        <scheme val="minor"/>
      </rPr>
      <t>. Generally, countries classified as higher volume countries are more likely to make a volume commitment as part of this RFP</t>
    </r>
  </si>
  <si>
    <t xml:space="preserve">For the effective price per patient test without commitment, please fill in your effective price per patient test. The difference between the effective price and the contracted price will be achieved via annual repricing of tests for the next year. Countries that meet the next volume tier will receive the relevant pricing for that tier in the subsequent calendar year. </t>
  </si>
  <si>
    <t>Africa</t>
  </si>
  <si>
    <t>Higher volume countries</t>
  </si>
  <si>
    <t>Volume commitment pricing</t>
  </si>
  <si>
    <t>Volume incentive pricing</t>
  </si>
  <si>
    <t>Pricing sub-category</t>
  </si>
  <si>
    <t>Price per patient test in USD for annual volume tiers (with volume commitment)</t>
  </si>
  <si>
    <t>Price per patient test in USD for annual volume tiers (without volume commitment)</t>
  </si>
  <si>
    <t>5,000-10,000</t>
  </si>
  <si>
    <t>10,000-20,000</t>
  </si>
  <si>
    <t>20,000-50,000</t>
  </si>
  <si>
    <t>50,000-100,000</t>
  </si>
  <si>
    <t>100,000-200,000</t>
  </si>
  <si>
    <t>200,000-400,000</t>
  </si>
  <si>
    <t>400,000+</t>
  </si>
  <si>
    <t>0-20,000</t>
  </si>
  <si>
    <t>400,000-800,000</t>
  </si>
  <si>
    <t>800,000+</t>
  </si>
  <si>
    <t>Instrument lease, installation and removal</t>
  </si>
  <si>
    <t xml:space="preserve">Instrument lease, installation, initial end user training, and equipment removal </t>
  </si>
  <si>
    <t>Maintenance, insurance, and ongoing end user training</t>
  </si>
  <si>
    <t>Currently offered maintenance and ongoing end user training (please specify in P3)</t>
  </si>
  <si>
    <t xml:space="preserve">Additional maintenance and ongoing end user training </t>
  </si>
  <si>
    <t>Insurance</t>
  </si>
  <si>
    <t>Connectivity and data reporting</t>
  </si>
  <si>
    <t>Connectivity-enabled automated reporting on operational data</t>
  </si>
  <si>
    <t>Commodity supply chain management</t>
  </si>
  <si>
    <t>Currently offered freight (please specify current incoterms and delivery location in P3)</t>
  </si>
  <si>
    <t>Freight for reagents and consumables from supplier port to central medical store (Modified DDP incoterm as defined in instructions)</t>
  </si>
  <si>
    <r>
      <t xml:space="preserve">Optional: </t>
    </r>
    <r>
      <rPr>
        <sz val="11"/>
        <color theme="1"/>
        <rFont val="Calibri"/>
        <family val="2"/>
        <scheme val="minor"/>
      </rPr>
      <t>Offerors are requested to submit any additional details on country services pricing, including any differences between instrument platforms and any comments on opportunities to reduce pricing by changing service levels</t>
    </r>
  </si>
  <si>
    <t xml:space="preserve">Other African countries </t>
  </si>
  <si>
    <t xml:space="preserve">LatAm and the Caribbean </t>
  </si>
  <si>
    <t>Higher volume countries - Individual bids only</t>
  </si>
  <si>
    <t>Other LatAm and Caribbean countries - regional or individual country bids allowed</t>
  </si>
  <si>
    <t>Asian and European Countries - regional or individual country bids allowed</t>
  </si>
  <si>
    <t xml:space="preserve">Additional PEPFAR supported countries </t>
  </si>
  <si>
    <t>There may be additional countries in future that PEPFAR wishes to serve that are not included in the list of countries above. Please provide a ceiling price for that would apply to these countries</t>
  </si>
  <si>
    <t>Ceiling price for future PEPFAR supported countries</t>
  </si>
  <si>
    <t>Please click the '+' sign on the left to place bid</t>
  </si>
  <si>
    <t xml:space="preserve">P3 Current country pricing </t>
  </si>
  <si>
    <r>
      <t xml:space="preserve">Goal of this table: For our current suppliers, </t>
    </r>
    <r>
      <rPr>
        <sz val="11"/>
        <color theme="1"/>
        <rFont val="Calibri"/>
        <family val="2"/>
        <scheme val="minor"/>
      </rPr>
      <t xml:space="preserve">this table aims to understand the current services pricing and how the new bids will impact pricing and service levels for the countries you currently serve. </t>
    </r>
  </si>
  <si>
    <t>Please provide the current country services portion of price (Column E). Note that the country services should include services provided by you and by your in-country distributors. If you are not currently active in a country, please fill in "NA". If there are countries where you currently have different VL/EID tests with different prices, please specify that in the Notes column, and use the lowest price for Columns E and F.</t>
  </si>
  <si>
    <t>In Column G, please delineate the current services included in current service price (e.g., number of maintenance visits, training provided). Note that the country services should include services provided by you and by your in country distributors.</t>
  </si>
  <si>
    <t>Country</t>
  </si>
  <si>
    <t>Current services price (USD price per patient test)</t>
  </si>
  <si>
    <t>Current services included in current service price</t>
  </si>
  <si>
    <t>Current incoterms and location (e.g., supplier port, central medical store, labs)</t>
  </si>
  <si>
    <t>Notes</t>
  </si>
  <si>
    <t>LatAm and the Caribbean</t>
  </si>
  <si>
    <t>A1 FOCUS COUNTRY DATA</t>
  </si>
  <si>
    <r>
      <rPr>
        <b/>
        <sz val="11"/>
        <color theme="1"/>
        <rFont val="Calibri"/>
        <family val="2"/>
        <scheme val="minor"/>
      </rPr>
      <t xml:space="preserve">Goal of this table:  </t>
    </r>
    <r>
      <rPr>
        <sz val="11"/>
        <color theme="1"/>
        <rFont val="Calibri"/>
        <family val="2"/>
        <scheme val="minor"/>
      </rPr>
      <t>Share country specific program data including testing volumes, lab locations and funding profiles</t>
    </r>
  </si>
  <si>
    <t>To review country specific information, click on the  + sign on the left hand of each country name (Cameron has been left open as an example)</t>
  </si>
  <si>
    <t>To show all country data at once, click on the small square box with a "1" in the middle, located to the left of the upper left corner of the grid</t>
  </si>
  <si>
    <t>The data from the following countries have been excluded from this sheet</t>
  </si>
  <si>
    <t>Africa: Botswana, Sierra Leone, Senegal</t>
  </si>
  <si>
    <t>LatAm and the Caribbean:  Bahamas, Brazil,  El Salvador, Honduras, Gautemala, Guyana, Jamaica, Nicaragua, Panama</t>
  </si>
  <si>
    <t>Asia and Europe: Cambodia,  India, Kazakhstan, Nepal, Philippines, Papua New Guinea, Thailand, Ukraine, Vietnam</t>
  </si>
  <si>
    <t xml:space="preserve">For the remainder of the countries, available data for each country has been provided below. </t>
  </si>
  <si>
    <t xml:space="preserve">EID and VL annual test volumes -- summary data </t>
  </si>
  <si>
    <t>2019 historical volume</t>
  </si>
  <si>
    <t>2020 historical volume</t>
  </si>
  <si>
    <t>2021 historical volume</t>
  </si>
  <si>
    <t>2022 anticipated volume</t>
  </si>
  <si>
    <t>2023 anticipated volume</t>
  </si>
  <si>
    <t>Viral Load</t>
  </si>
  <si>
    <t>EID</t>
  </si>
  <si>
    <t>Viral Load &amp; EID</t>
  </si>
  <si>
    <t>Procurement volume by donor -- 2021</t>
  </si>
  <si>
    <t>PEPFAR</t>
  </si>
  <si>
    <t>GF</t>
  </si>
  <si>
    <t>UNITAID</t>
  </si>
  <si>
    <t xml:space="preserve">MOH </t>
  </si>
  <si>
    <t>Others</t>
  </si>
  <si>
    <t xml:space="preserve">Laboratory numbers -- summary data </t>
  </si>
  <si>
    <t># of labs with EID/VL equipment</t>
  </si>
  <si>
    <t>Laboratory locations</t>
  </si>
  <si>
    <t>Laboratory name</t>
  </si>
  <si>
    <t>Laboratory location</t>
  </si>
  <si>
    <t>CIRCB</t>
  </si>
  <si>
    <t>Situé dans l'enceinte du CHU Melen P.O. Box: 3077, Messa Yaoundé, Cameroun</t>
  </si>
  <si>
    <t>Deido</t>
  </si>
  <si>
    <t xml:space="preserve">Centre Pasteur du Cameroun </t>
  </si>
  <si>
    <t>BP 1274, Yaoundé, Cameroun</t>
  </si>
  <si>
    <t>DREAM Nkolondom</t>
  </si>
  <si>
    <t>Yaoundé, Cameroon</t>
  </si>
  <si>
    <t>CRESAR</t>
  </si>
  <si>
    <t>Yaounde, Cameroon</t>
  </si>
  <si>
    <t>National Public Health Lab</t>
  </si>
  <si>
    <t>CREMER</t>
  </si>
  <si>
    <t>HÃpital Laquintinie de Douala</t>
  </si>
  <si>
    <t>BP 4035, Douala, Cameroon</t>
  </si>
  <si>
    <t xml:space="preserve">TBRL Bamenda </t>
  </si>
  <si>
    <t>Bamenda, North West Region, Cameroon</t>
  </si>
  <si>
    <t>NEID Ref. Lab Mutengene</t>
  </si>
  <si>
    <t>Mutengene, Cameroon</t>
  </si>
  <si>
    <t>DREAM Dschang</t>
  </si>
  <si>
    <t>Dschang, Cameroon</t>
  </si>
  <si>
    <t>Laboratoire Pette</t>
  </si>
  <si>
    <t>-</t>
  </si>
  <si>
    <t>Institut National de la Sante Publique</t>
  </si>
  <si>
    <t>BP V 47 Abidjan 01, Cote d'lvoire</t>
  </si>
  <si>
    <t>Adjame-Plateau-Attecoube</t>
  </si>
  <si>
    <t>Centre de Prise en charge de Recherche et de Formation(CEPREF)</t>
  </si>
  <si>
    <t>Yopougon-Ouest-Songon</t>
  </si>
  <si>
    <t>Hopital General de Abobo-Sud</t>
  </si>
  <si>
    <t>Samake, Abidjan, Côte d'Ivoire</t>
  </si>
  <si>
    <t>Abobo-Ouest</t>
  </si>
  <si>
    <t>Centre  Hospitalier Universitaire d'ANGRE</t>
  </si>
  <si>
    <t>BP 54378 ABIDJAN, CÔTE D'IVOIRE</t>
  </si>
  <si>
    <t>Cocody-Bingerville</t>
  </si>
  <si>
    <t>Institut Pasteur de Cote d'Ivoire</t>
  </si>
  <si>
    <t>Abidjan,Ivory Coast</t>
  </si>
  <si>
    <t>Centre Integré de Recherches Biocliniques d'Abidjan(CIRBA)</t>
  </si>
  <si>
    <t>Treichville-Marcory</t>
  </si>
  <si>
    <t>Service de Maladies Infectueuses Tropicales du Centre Hospitalier Universitaire Treichville</t>
  </si>
  <si>
    <t>Unite de Soins Ambulatoires et Conseils (USAC)</t>
  </si>
  <si>
    <t>Centre Hospitalier Regional de Yamoussoukro</t>
  </si>
  <si>
    <t>Yamoussoukro, Côte d'Ivoire</t>
  </si>
  <si>
    <t>Yamoussoukro</t>
  </si>
  <si>
    <t>Centre Hospitalier Universitaire de Bouake</t>
  </si>
  <si>
    <t>Prefecture, Rue De L'aeroport Bouake Ivory Coast</t>
  </si>
  <si>
    <t>Bouake-Nord-Ouest</t>
  </si>
  <si>
    <t>Centre Hospitalier Regional de San-Pedro</t>
  </si>
  <si>
    <t>San Pedro, Ivory Coast</t>
  </si>
  <si>
    <t>San-Pedro</t>
  </si>
  <si>
    <t>Hopital General de Soubre</t>
  </si>
  <si>
    <t>Ivory Coast, Bas-Sassandra, Soubré | BP. 271 DUEKOUE</t>
  </si>
  <si>
    <t>Soubre</t>
  </si>
  <si>
    <t>Centre Hospitalier Regional de Gagnoa</t>
  </si>
  <si>
    <t>Barouhio, Gôh Region, Côte d’Ivoire</t>
  </si>
  <si>
    <t>Gagnoa</t>
  </si>
  <si>
    <t>Hopital General de Gagnoa</t>
  </si>
  <si>
    <t>Gagnoa, Côte d’Ivoire</t>
  </si>
  <si>
    <t>Centre Hospitalier Regional de Abengourou</t>
  </si>
  <si>
    <t>Abengourou, Côte d'Ivoire</t>
  </si>
  <si>
    <t>Abengourou</t>
  </si>
  <si>
    <t>Centre Hospitalier Regional de Korhogo</t>
  </si>
  <si>
    <t>Korhogo, Côte d'Ivoire</t>
  </si>
  <si>
    <t>Korhogo 1</t>
  </si>
  <si>
    <t>Centre Hospitalier Regional de Man</t>
  </si>
  <si>
    <t>Avenue du Président Alassane Ouattara, Man, Tonkpi Region, Côte d’Ivoire</t>
  </si>
  <si>
    <t>Man</t>
  </si>
  <si>
    <t>Universitaire Lubumbashi Clinique</t>
  </si>
  <si>
    <t>avenues Ndjamena coin Mulongo, Lubumbashi, Democratic Republic of the Congo</t>
  </si>
  <si>
    <t>Lubumbashi</t>
  </si>
  <si>
    <t>Laboratoire De Reference Du SIDA</t>
  </si>
  <si>
    <t>Gombe</t>
  </si>
  <si>
    <t>Laboratoire HJ</t>
  </si>
  <si>
    <t>22309, Boulevard Lumumba, Croisement TP/ Funa,
1ere Rue, Limete Industriel,
Kinshasa DR Congo</t>
  </si>
  <si>
    <t>Limete</t>
  </si>
  <si>
    <t>Kabinda Centre Hospitalier</t>
  </si>
  <si>
    <t>Avenue de Kabinda, Kinshasa, Congo - Kinshasa</t>
  </si>
  <si>
    <t>Lingwala</t>
  </si>
  <si>
    <t>Monkole Centre Hospitalier</t>
  </si>
  <si>
    <t>10, AV. MONKOLE, Mont Ngafula, Kinshasa, RDC</t>
  </si>
  <si>
    <t>Mont Ngafula 1</t>
  </si>
  <si>
    <t>Laboratoire DREAM</t>
  </si>
  <si>
    <t>Nsele</t>
  </si>
  <si>
    <t>KCC Hospital</t>
  </si>
  <si>
    <t>79FX+V95, Kolwezi, Democratic Republic of the Congo</t>
  </si>
  <si>
    <t>Dilala</t>
  </si>
  <si>
    <t>Nationnal Reference Laboratory</t>
  </si>
  <si>
    <t>Hhohho</t>
  </si>
  <si>
    <t>Lubombo Referral Hospital</t>
  </si>
  <si>
    <t>Lubombo</t>
  </si>
  <si>
    <t>TB Hospital</t>
  </si>
  <si>
    <t>TB Hospital, MR3, Manzini, M100,Eswatini</t>
  </si>
  <si>
    <t>Manzini</t>
  </si>
  <si>
    <t>Nhlangano Health Center</t>
  </si>
  <si>
    <t xml:space="preserve">Nhlangano, Shiselweni, Eswatini </t>
  </si>
  <si>
    <t>Shiselweni</t>
  </si>
  <si>
    <t>Adama Regional Lab</t>
  </si>
  <si>
    <t xml:space="preserve"> Adama, Ethiopia</t>
  </si>
  <si>
    <t>Adama Town</t>
  </si>
  <si>
    <t>Addis Ababa regional lab</t>
  </si>
  <si>
    <t>Addis Ababa, Ethiopia</t>
  </si>
  <si>
    <t>NA</t>
  </si>
  <si>
    <t>ALERT Hospital</t>
  </si>
  <si>
    <t>ALERT CENTER, Addis Ababa, Ethiopia</t>
  </si>
  <si>
    <t>Kolfe Keraniyo Woreda 1</t>
  </si>
  <si>
    <t>APHI-Bahirdar</t>
  </si>
  <si>
    <t xml:space="preserve"> Amhara Bahir Dar, Ethiopia</t>
  </si>
  <si>
    <t>Bahirdar</t>
  </si>
  <si>
    <t>APHI-Dessie</t>
  </si>
  <si>
    <t>Dessie</t>
  </si>
  <si>
    <t>Arbaminch regional lab</t>
  </si>
  <si>
    <t>Arbaminch</t>
  </si>
  <si>
    <t>Armed Force Hosp. Lab</t>
  </si>
  <si>
    <t>Armed Forces Comprehensive Specialized Hospital Laboratory, City: Addis Ababa , Ethiopia</t>
  </si>
  <si>
    <t>Black lion Hosp.Lab</t>
  </si>
  <si>
    <t>Debrebirhan Hospital</t>
  </si>
  <si>
    <t>DEBRE BERHAN,SHEWA,ETHIOPIA, 08 Debre Birhan, Ethiopia</t>
  </si>
  <si>
    <t>Debre Birhan Town</t>
  </si>
  <si>
    <t>Debremarkos Hospital</t>
  </si>
  <si>
    <t>Debre Markos, Ethiopia</t>
  </si>
  <si>
    <t>Debre Markos Town</t>
  </si>
  <si>
    <t>Debretabore</t>
  </si>
  <si>
    <t>Theodros II Rd, Debre Tabor, Ethiopia</t>
  </si>
  <si>
    <t>Diredawa regional lab</t>
  </si>
  <si>
    <t>Dire Dawa Regional Laboratory Dire Dawa town, Kebele 03 Dire Dawa, Ethiopia</t>
  </si>
  <si>
    <t>Diredawa</t>
  </si>
  <si>
    <t>EPHI (EHNRI)</t>
  </si>
  <si>
    <t>Swaziland Street, Addis Ababa, Ethiopia, Addis Ababa, ET</t>
  </si>
  <si>
    <t>Gulele Woreda 9</t>
  </si>
  <si>
    <t>Federal Police Hosp. Lab</t>
  </si>
  <si>
    <t>Mekanisa, Mirab Shewa, Ethiopia</t>
  </si>
  <si>
    <t>Gambela regional lab</t>
  </si>
  <si>
    <t>Gambela</t>
  </si>
  <si>
    <t>Gondar University Hospital</t>
  </si>
  <si>
    <t>University of Gondar Comprehensive Specialized Hospital Gondar,Amhara,Ethiopia</t>
  </si>
  <si>
    <t>Gondar Town</t>
  </si>
  <si>
    <t>Harar Regional Lab</t>
  </si>
  <si>
    <t>Harar, Ethiopia</t>
  </si>
  <si>
    <t>Harar</t>
  </si>
  <si>
    <t>Hawassa regional Lab</t>
  </si>
  <si>
    <t>Hawassa, Ethiopia</t>
  </si>
  <si>
    <t>Jimma University Hospital</t>
  </si>
  <si>
    <t>Jimma, Ethiopia</t>
  </si>
  <si>
    <t>Jimma Town</t>
  </si>
  <si>
    <t>Metu Karl Hospital</t>
  </si>
  <si>
    <t>Metu Zuria, Ethiopia</t>
  </si>
  <si>
    <t>Metu Town</t>
  </si>
  <si>
    <t>Nekemte Regional Lab.</t>
  </si>
  <si>
    <t xml:space="preserve"> Nekemte, Ethiopia</t>
  </si>
  <si>
    <t>Nekemte Town</t>
  </si>
  <si>
    <t>Semera Regional Laboratory</t>
  </si>
  <si>
    <t>Semera Logia Town</t>
  </si>
  <si>
    <t>Shashemene Hospital</t>
  </si>
  <si>
    <t>Shashemene General Hospital, PO Box 27, Shashemene, Ethiopia</t>
  </si>
  <si>
    <t>Shashemene Town</t>
  </si>
  <si>
    <t>Tigray Regional Laboratory</t>
  </si>
  <si>
    <t>Ayder</t>
  </si>
  <si>
    <t>Woldyia Hospital</t>
  </si>
  <si>
    <t>Weldiya, Ethiopia</t>
  </si>
  <si>
    <t>Woldiya Town</t>
  </si>
  <si>
    <t>Ambo Hospital</t>
  </si>
  <si>
    <t>Axum Hospital</t>
  </si>
  <si>
    <t>Berea Government Hospital</t>
  </si>
  <si>
    <t>Teyateyaneng, Teyateyaneng, 200, Lesotho</t>
  </si>
  <si>
    <t>Berea</t>
  </si>
  <si>
    <t>Botha Bothe Hospital</t>
  </si>
  <si>
    <t>66MW+JJC, Hospital Road,, Butha Buthe, Lesotho</t>
  </si>
  <si>
    <t>Butha Buthe</t>
  </si>
  <si>
    <t>Motebang Hospital</t>
  </si>
  <si>
    <t>Lisemeng 1, Hlotse, Lesotho</t>
  </si>
  <si>
    <t>Leribe</t>
  </si>
  <si>
    <t>Mafeteng Hospital</t>
  </si>
  <si>
    <t>Mafeteng, Mafeteng, 900, Lesotho</t>
  </si>
  <si>
    <t>Mafeteng</t>
  </si>
  <si>
    <t>National Reference Laboratory</t>
  </si>
  <si>
    <t>Lepereng Road, Maseru, Lesotho</t>
  </si>
  <si>
    <t>Maseru</t>
  </si>
  <si>
    <t>Nts'ekhe Hospital</t>
  </si>
  <si>
    <t>Mohale's Hoek, Lesotho, City of Lesotho, Post Office box: 29, Mohale's Hoek, Lesotho</t>
  </si>
  <si>
    <t>Mohale's Hoek</t>
  </si>
  <si>
    <t>Kibungo Referral Hospital</t>
  </si>
  <si>
    <t>Ngoma, Kibungo, Rwanda</t>
  </si>
  <si>
    <t>East</t>
  </si>
  <si>
    <t>Nyagatare District Hospital</t>
  </si>
  <si>
    <t>Ryabega Road, Nyagatare, Northern Province, Rwanda</t>
  </si>
  <si>
    <t>Kibagabaga District Hospital</t>
  </si>
  <si>
    <t>Kibagabaga, Kimironko, Gasabo District, Kigali Province, Rwanda</t>
  </si>
  <si>
    <t>Kigali City</t>
  </si>
  <si>
    <t>Muhima District Hospital</t>
  </si>
  <si>
    <t>23JX+7R5, KN 3 Rd, Kigali, Rwanda</t>
  </si>
  <si>
    <t>KG 644 St, Kigali, Kimihurura, Kigali, Rwanda, P.O. Box 7162 Kigali, Rwanda</t>
  </si>
  <si>
    <t>Rwanda Military Hospital</t>
  </si>
  <si>
    <t>Street KK739ST Kanombe, Kicukiro District, Kigali City; P.O.Box: 3377 Kigali-Rwanda.</t>
  </si>
  <si>
    <t>BUTARE CHU</t>
  </si>
  <si>
    <t>Hospital Road, Huye, P.o Box: 254 Butare, Rwanda</t>
  </si>
  <si>
    <t>South</t>
  </si>
  <si>
    <t>Kabgayi District Hospital</t>
  </si>
  <si>
    <t>Cyakabiri, Gitarama, Kabgayi, Southern Province, Rwanda</t>
  </si>
  <si>
    <t>Gisenyi District Hospital</t>
  </si>
  <si>
    <t>Gisenyi DH, Rubavu, P.o Box: 175 Gisenyi, Rwanda</t>
  </si>
  <si>
    <t>West</t>
  </si>
  <si>
    <t>Kibuye Regional Hospital</t>
  </si>
  <si>
    <t>Gihundwe District Hospital</t>
  </si>
  <si>
    <t>Kamembe, Western Province, Rwanda</t>
  </si>
  <si>
    <t>Rwamagana Provincial Hospital</t>
  </si>
  <si>
    <t>Kigali-Kayonza Rd, Rwamagana, Rwanda</t>
  </si>
  <si>
    <t>Ruhengeri referral Hospital</t>
  </si>
  <si>
    <t>Musanze District, North Province, Rwanda</t>
  </si>
  <si>
    <t>North</t>
  </si>
  <si>
    <t>Mpilo - 101041 - Central Hospital</t>
  </si>
  <si>
    <t>Vera Rd Mzilikazi P.O. Box 2096 Bulawayo Zimbabwe</t>
  </si>
  <si>
    <t>Bulawayo</t>
  </si>
  <si>
    <t>Beatrice Infectious - 100050 - Hospital</t>
  </si>
  <si>
    <t>Harare, Zimbabwe</t>
  </si>
  <si>
    <t>Harare</t>
  </si>
  <si>
    <t>Chitungwiza  - 100307 - New Start Centre</t>
  </si>
  <si>
    <t>Town Centre, Chitungwiza, Zimbabwe</t>
  </si>
  <si>
    <t>National Reference Laboratory - 101206 - Laboratory</t>
  </si>
  <si>
    <t>Mutare - 101165 - Provincial Hospital</t>
  </si>
  <si>
    <t>MPH, Box 30 Mutare, Zimbabwe</t>
  </si>
  <si>
    <t>Mutare</t>
  </si>
  <si>
    <t>Bindura - 100070 - Provincial Hospital</t>
  </si>
  <si>
    <t>Unnamed Road, Bindura, Zimbabwe</t>
  </si>
  <si>
    <t>Bindura</t>
  </si>
  <si>
    <t>Marondera  - 100903 - Provincial Hospital</t>
  </si>
  <si>
    <t>4th Street, Marondera, Mashonaland East, Zimbabwe</t>
  </si>
  <si>
    <t>Marondera</t>
  </si>
  <si>
    <t>Chinhoyi  - 100235 - Provincial Hospital</t>
  </si>
  <si>
    <t xml:space="preserve">PO Box 17. Chinhoyi, Zimbabwe </t>
  </si>
  <si>
    <t>Makonde</t>
  </si>
  <si>
    <t>Masvingo - 100937 - General Hospital</t>
  </si>
  <si>
    <t>WRQH+V6Q, Masvingo, Zimbabwe</t>
  </si>
  <si>
    <t>Masvingo</t>
  </si>
  <si>
    <t>Victoria Falls - 101739 - District Hospital</t>
  </si>
  <si>
    <t>Matabeleland North, Victoria Falls, Zimbabwe</t>
  </si>
  <si>
    <t>Hwange</t>
  </si>
  <si>
    <t>St. Lukes - 101645 - Mission Hospital</t>
  </si>
  <si>
    <t>P Bag R 5314, Bulawayo, lupane, Zimbabwe</t>
  </si>
  <si>
    <t>Lupane</t>
  </si>
  <si>
    <t>Gwanda  - 100561 - Provincial Hospital</t>
  </si>
  <si>
    <t>Soudan Road, Gwanda, Zimbabwe</t>
  </si>
  <si>
    <t>Gwanda</t>
  </si>
  <si>
    <t>Gweru  - 100572 - Provincial Hospital</t>
  </si>
  <si>
    <t>General Hospital, Seventh St, Gweru, Zimbabwe</t>
  </si>
  <si>
    <t>Gweru</t>
  </si>
  <si>
    <t>Beitbridge District Hospital</t>
  </si>
  <si>
    <t>QXWQ+27P, Beitbridge, Zimbabwe</t>
  </si>
  <si>
    <t>Beitbridge</t>
  </si>
  <si>
    <t>Other African countries</t>
  </si>
  <si>
    <t xml:space="preserve">EID and VL test volumes -- summary data </t>
  </si>
  <si>
    <t>Clínica Girassol</t>
  </si>
  <si>
    <t>Rua Comandante Gika, No. 225, Bairro Alvalade, District of Maianga, Luanda</t>
  </si>
  <si>
    <t>CLINICA SAGRADA ESPERANÇA LIMITADA</t>
  </si>
  <si>
    <t>Av. Murtala Mohammed, nº 298, Luanda, Luanda Ilha de Luanda, AO</t>
  </si>
  <si>
    <t>Direcção Serv Saúde das Forças Armadas de Angola</t>
  </si>
  <si>
    <t>Instituto Nacional de Luta Contra a Sida</t>
  </si>
  <si>
    <t>Luanda Medical Center</t>
  </si>
  <si>
    <t>Shopping Avenida, Talatona,Luanda, Angola</t>
  </si>
  <si>
    <t xml:space="preserve">Mediag SA </t>
  </si>
  <si>
    <t>Maianga, Luanda- Angola, Rua Amilcar Cabral, house nº145/147 BTE R/C in front of the Pediatric Hospital of Luanda., Luanda, Angola</t>
  </si>
  <si>
    <t>Military Hospital</t>
  </si>
  <si>
    <t xml:space="preserve"> Luanda, Angola</t>
  </si>
  <si>
    <t>Laboratório de Biologia Molecular do INLS</t>
  </si>
  <si>
    <t xml:space="preserve">Laboratório de Virologia Regional de Benguela </t>
  </si>
  <si>
    <t>Laboratoire National de Référence</t>
  </si>
  <si>
    <t xml:space="preserve">Lazaret Akpakpa, 01 BP 817 Cotonou, Benin </t>
  </si>
  <si>
    <t>CIPEC Borgou</t>
  </si>
  <si>
    <t>CIPEC Atacora</t>
  </si>
  <si>
    <t>CIPEC Zou</t>
  </si>
  <si>
    <t>HZ Tanguiéta</t>
  </si>
  <si>
    <t>HIA</t>
  </si>
  <si>
    <t>CIPEC Mono</t>
  </si>
  <si>
    <t>CIPEC Ouémé</t>
  </si>
  <si>
    <t>CNHU</t>
  </si>
  <si>
    <t>Benin (headquarters),Cotonou,Avenue Pope John Paul II</t>
  </si>
  <si>
    <t xml:space="preserve">Centre hospitalier Régional( CHR) Fada N’Gourma </t>
  </si>
  <si>
    <t>Fada N'Gourma,Burkina Faso</t>
  </si>
  <si>
    <t>Centre hospitalier Régional Tenkodogo</t>
  </si>
  <si>
    <t>Centre hospitalier Régional Kaya</t>
  </si>
  <si>
    <t>BP 230 KAYA, Kaya, Burkina Faso 230</t>
  </si>
  <si>
    <t>Centre hospitalier Régional Ouahigouya</t>
  </si>
  <si>
    <t>Yatenga, Burkina Faso</t>
  </si>
  <si>
    <t>Centre Hospitalier Universitaire Yalgado Ouédraogo </t>
  </si>
  <si>
    <t>CHU Yalgado Ouédraogo, Avenue Président Thomas Sankara, Ouagadougou, Kadiogo, Burkina Faso</t>
  </si>
  <si>
    <t>Centre Hospitalier Universitaire Charles de Gaule</t>
  </si>
  <si>
    <t>Centre Hospitalier Universitaire Bogodogo</t>
  </si>
  <si>
    <t>14 BP 371 OUAGADOUGOU 14</t>
  </si>
  <si>
    <t>Centre Hospitalier Universitaire Tengandogo</t>
  </si>
  <si>
    <t>HOSCO</t>
  </si>
  <si>
    <t>Plaça de Gal·la Placídia, 1, 3,08006 Barcelona - Spain</t>
  </si>
  <si>
    <t>Centre hospitalier Régional Koudougou</t>
  </si>
  <si>
    <t>Koudougou, Burkina Faso</t>
  </si>
  <si>
    <t>Centre hospitalier Régional Dédougou</t>
  </si>
  <si>
    <t>Centre hospitalier Régional Gaoua</t>
  </si>
  <si>
    <t>N 8, Gaoua, Burkina Faso</t>
  </si>
  <si>
    <t>Centre Hospitalier Universitaire Souro Sanou</t>
  </si>
  <si>
    <t xml:space="preserve"> BOBO DIOULASSO
Burkina Faso</t>
  </si>
  <si>
    <t>Centre Muraz</t>
  </si>
  <si>
    <t>2054 Avenue Mamadou KONATE, 01 BP 390 Bobo-Dioulasso 01</t>
  </si>
  <si>
    <t xml:space="preserve"> Centre Hospitalier Universitaire Banfora</t>
  </si>
  <si>
    <t>PO 9,N7,banfora,Burkina Faso</t>
  </si>
  <si>
    <t>ANSS</t>
  </si>
  <si>
    <t> Province and Commune of Bujumbura, Kigobe Nord district, avenue des Etats-Unis N°88</t>
  </si>
  <si>
    <t>Bujumbura Mairie</t>
  </si>
  <si>
    <t>CHUK</t>
  </si>
  <si>
    <t>INSP</t>
  </si>
  <si>
    <t>Avenue Ruvubu BP 6807 Bujumbura</t>
  </si>
  <si>
    <t>KIGUTU HOSPITAL</t>
  </si>
  <si>
    <t>Bururi</t>
  </si>
  <si>
    <t>GITEGA HOSPITAL</t>
  </si>
  <si>
    <t>Gitega Centre , Gitega 6870 , Burundi.</t>
  </si>
  <si>
    <t>Gitega</t>
  </si>
  <si>
    <t>MUYINGA HOSPITAL</t>
  </si>
  <si>
    <t>Muyinga</t>
  </si>
  <si>
    <t>NGOZI HOSPITAL</t>
  </si>
  <si>
    <t>RN15, Ngozi, Burundi</t>
  </si>
  <si>
    <t>Ngozi</t>
  </si>
  <si>
    <t>Brong-Ahafo</t>
  </si>
  <si>
    <t>Central</t>
  </si>
  <si>
    <t>Eastern</t>
  </si>
  <si>
    <t>Komfo Anokye Teaching Hospital </t>
  </si>
  <si>
    <t>Okomfo Anokye Road, Kumasi, Ghana</t>
  </si>
  <si>
    <t>Korle Bu Teaching Hospital.</t>
  </si>
  <si>
    <t>Guggisberg Avenue, Accra, Ghana, P. O. Box 77, Korle Bu</t>
  </si>
  <si>
    <t>Northern</t>
  </si>
  <si>
    <t>Upper East</t>
  </si>
  <si>
    <t>Vola</t>
  </si>
  <si>
    <t>Western</t>
  </si>
  <si>
    <t>National AIDS and STI Control Program (NACP) office</t>
  </si>
  <si>
    <t xml:space="preserve">Ministry of Health, John F. Kennedy Medical Center Compound, 20 th Street, Sinkor, Monrovia, Liberia
</t>
  </si>
  <si>
    <t>Monrovia</t>
  </si>
  <si>
    <t xml:space="preserve">PREVAIL Research Laboratory </t>
  </si>
  <si>
    <t xml:space="preserve">14th Military hospital </t>
  </si>
  <si>
    <t>Monrovia, Margibi County, Liberia</t>
  </si>
  <si>
    <t xml:space="preserve">Margibi </t>
  </si>
  <si>
    <t>Kamuzu Central Hospital Opd1</t>
  </si>
  <si>
    <t>Private Bag 149, Lilongwe, MALAWI</t>
  </si>
  <si>
    <t>Lilongwe District</t>
  </si>
  <si>
    <t>Partners In Hope Clinic Moyo Clinic (public)</t>
  </si>
  <si>
    <t>Lilongwe, Malawi</t>
  </si>
  <si>
    <t>Mzimba District Hospital</t>
  </si>
  <si>
    <t>P.O.Box 131, Mzimba, Malawi</t>
  </si>
  <si>
    <t>Mzimba District</t>
  </si>
  <si>
    <t>Mzuzu Cental Hospital Rainbow Clinic</t>
  </si>
  <si>
    <t>Private Bag 209, Luwinga Mzuzu, Malawi</t>
  </si>
  <si>
    <t>Balaka Dream Clinic</t>
  </si>
  <si>
    <t>Private Bag 138, Balaka, Malawi</t>
  </si>
  <si>
    <t>Balaka District</t>
  </si>
  <si>
    <t>Blantyre Dream Project</t>
  </si>
  <si>
    <t>Blantyre, Malawi</t>
  </si>
  <si>
    <t>Blantyre District</t>
  </si>
  <si>
    <t>Queen Elizabeth Central Hospital</t>
  </si>
  <si>
    <t>P.O.Box 95, Blantyre, MALAWI</t>
  </si>
  <si>
    <t>Nsanje District Hospital</t>
  </si>
  <si>
    <t>37J5+RXQ, M1, Nsanje, Malawi</t>
  </si>
  <si>
    <t>Nsanje District</t>
  </si>
  <si>
    <t>Thyolo District Hospital</t>
  </si>
  <si>
    <t xml:space="preserve">P.O.Box 21, Thyolo, Malawi </t>
  </si>
  <si>
    <t>Thyolo District</t>
  </si>
  <si>
    <t>Zomba Central Hospital Tisungane Clinic</t>
  </si>
  <si>
    <t>P.O.Box 21, Zomba, Mawali</t>
  </si>
  <si>
    <t>Zomba District</t>
  </si>
  <si>
    <t>Karonga District Hospital</t>
  </si>
  <si>
    <t>M1, Karonga, Northern, Malawi</t>
  </si>
  <si>
    <t>Karonga District</t>
  </si>
  <si>
    <t>Phalmobe District Hospital</t>
  </si>
  <si>
    <t>Phalombe, Malawi</t>
  </si>
  <si>
    <t>Phalmobe District</t>
  </si>
  <si>
    <t>CESAC de Bamako</t>
  </si>
  <si>
    <t>CSRef de KENIEBA</t>
  </si>
  <si>
    <t>CSRef de KITA</t>
  </si>
  <si>
    <t>CSRef de KOLOKANI</t>
  </si>
  <si>
    <t>CSRef de Kolondieba</t>
  </si>
  <si>
    <t>CSRef de Koutiala</t>
  </si>
  <si>
    <t>CSRef de Markala</t>
  </si>
  <si>
    <t>CSRef de NIONO</t>
  </si>
  <si>
    <t>CSRef de NIORO</t>
  </si>
  <si>
    <t>CSRef de SAN</t>
  </si>
  <si>
    <t>CSRef de TOMINIAN</t>
  </si>
  <si>
    <t>CSRef de Bandiagara</t>
  </si>
  <si>
    <t>CSRef de YANFOLILA</t>
  </si>
  <si>
    <t>Csref de Yelimané</t>
  </si>
  <si>
    <t>Rundu District Hospital</t>
  </si>
  <si>
    <t>Rundu, Kavango East, Namibia</t>
  </si>
  <si>
    <t>Rundu</t>
  </si>
  <si>
    <t>Windhoek Central Hospital</t>
  </si>
  <si>
    <t>Ooievaar Street, Windhoek, Namibia</t>
  </si>
  <si>
    <t>Windhoek</t>
  </si>
  <si>
    <t>Engela District Hospital</t>
  </si>
  <si>
    <t>Ovamboland, Namibia</t>
  </si>
  <si>
    <t>Engela</t>
  </si>
  <si>
    <t>Outapi District Hospital</t>
  </si>
  <si>
    <t>Private Bag 504, Outapi, Namibia</t>
  </si>
  <si>
    <t>Outapi</t>
  </si>
  <si>
    <t>Oshakati District Hospital</t>
  </si>
  <si>
    <t>Oshakati, Owamboland, Namibia</t>
  </si>
  <si>
    <t>Oshakati</t>
  </si>
  <si>
    <t>Onandjokwe District Hospital</t>
  </si>
  <si>
    <t>Onandjokwe District, Onandjokwe, Oshana, Namibia</t>
  </si>
  <si>
    <t>Onandjokwe</t>
  </si>
  <si>
    <t>Katima District Hospital</t>
  </si>
  <si>
    <t>Katima Mulilo, Namibia</t>
  </si>
  <si>
    <t>Katima Mulilo</t>
  </si>
  <si>
    <t>Walvis Bay District Hospital</t>
  </si>
  <si>
    <t>Peter Mjeshihange, Walvis Bay, Erongo, Namibia</t>
  </si>
  <si>
    <t>Walvis Bay</t>
  </si>
  <si>
    <t>HIV Reference Laboratory</t>
  </si>
  <si>
    <t>Juba</t>
  </si>
  <si>
    <t>Molecular Lab -NPHL</t>
  </si>
  <si>
    <t>Juba, Sudan</t>
  </si>
  <si>
    <t>Yei Civil Hospital</t>
  </si>
  <si>
    <t>Yei, South Sudan</t>
  </si>
  <si>
    <t>Torit State Hospital</t>
  </si>
  <si>
    <t>Torit, Eastern Equatoria, South Sudan</t>
  </si>
  <si>
    <t xml:space="preserve">Kapoeta State Hospital </t>
  </si>
  <si>
    <t>Kapoeta, South Sudan</t>
  </si>
  <si>
    <t>Magwi PHCC</t>
  </si>
  <si>
    <t>Magwi, Torit, South Sudan</t>
  </si>
  <si>
    <t>Nimule Hospital</t>
  </si>
  <si>
    <t>A43, Nimule, Magwi County, Central Equatoria, South Sudan</t>
  </si>
  <si>
    <t>Mapourdit Hospital</t>
  </si>
  <si>
    <t>Mapourdit, South Sudan</t>
  </si>
  <si>
    <t>Rumbek State Hospital</t>
  </si>
  <si>
    <t>Rumbek Centre County , Lakes , South Sudan</t>
  </si>
  <si>
    <t>Yirol State Hospital</t>
  </si>
  <si>
    <t>Yirol East, Eastern Lakes State, South Sudan</t>
  </si>
  <si>
    <t>Tonj Hospital</t>
  </si>
  <si>
    <t>Tonj South County, South Sudan</t>
  </si>
  <si>
    <t>Wau Teaching Hospital</t>
  </si>
  <si>
    <t>Wau Town County, Western Bahr el Ghazal, South Sudan</t>
  </si>
  <si>
    <t>Aweil State Hospital</t>
  </si>
  <si>
    <t>Aweil, Northern Bahr el Ghazal, South Sudan</t>
  </si>
  <si>
    <t>Gordhim Hospital</t>
  </si>
  <si>
    <t>Gordhim, Aweil East, South Sudan</t>
  </si>
  <si>
    <t>Gentil PHCC</t>
  </si>
  <si>
    <t>Bunj, Maban, South Sudan</t>
  </si>
  <si>
    <t>Maban/Bunj</t>
  </si>
  <si>
    <t>Maban County, South Sudan</t>
  </si>
  <si>
    <t>Bor State Hospital</t>
  </si>
  <si>
    <t xml:space="preserve">Jonglei State, South Sudan </t>
  </si>
  <si>
    <t>Yambio State Hospital</t>
  </si>
  <si>
    <t>Yambio County , Western Equatoria , South Sudan</t>
  </si>
  <si>
    <t>Lui Hospital</t>
  </si>
  <si>
    <t>Lozoh , Mundri East County , Western Equatoria , South Sudan</t>
  </si>
  <si>
    <t>Maridi Hospital</t>
  </si>
  <si>
    <t>Maridi, South Sudan</t>
  </si>
  <si>
    <t>Nzara Hospital</t>
  </si>
  <si>
    <t>Nzara, South Sudan</t>
  </si>
  <si>
    <t>Ezo Hospital</t>
  </si>
  <si>
    <t>Ezo, Ezo County, Western Equatoria State</t>
  </si>
  <si>
    <t>Tambura Hospital</t>
  </si>
  <si>
    <t>Tambura County , Western Equatoria , South Sudan</t>
  </si>
  <si>
    <t>Makpandu PHCC</t>
  </si>
  <si>
    <t xml:space="preserve">Pariang </t>
  </si>
  <si>
    <t>Pariang, Al Wahdah, South Sudan</t>
  </si>
  <si>
    <t xml:space="preserve">Pamir </t>
  </si>
  <si>
    <t>Jamjang , Panrieng County , Unity , South Sudan</t>
  </si>
  <si>
    <t xml:space="preserve">CNR-CHU SO1  </t>
  </si>
  <si>
    <t xml:space="preserve">BIOLIM-Lomé </t>
  </si>
  <si>
    <t>Lome, Togo</t>
  </si>
  <si>
    <t xml:space="preserve">Espoir Vie Togo </t>
  </si>
  <si>
    <t>Lome, Maritime, Togo</t>
  </si>
  <si>
    <t xml:space="preserve">CHR Tsevié </t>
  </si>
  <si>
    <t>Tsevie, Maritime, Togo</t>
  </si>
  <si>
    <t xml:space="preserve">CMS Providence de Kouvé </t>
  </si>
  <si>
    <t xml:space="preserve">CHR Atakpamé </t>
  </si>
  <si>
    <t>Atakpame, Plateaux, Togo</t>
  </si>
  <si>
    <t xml:space="preserve">CHP Kpalimé </t>
  </si>
  <si>
    <t>Kpalimé, Togo</t>
  </si>
  <si>
    <t xml:space="preserve">CHR Sokodé </t>
  </si>
  <si>
    <t>Route de Bassar, Face à la Station Shell, Tchawansa BP 187 Sokodé - Togo</t>
  </si>
  <si>
    <t xml:space="preserve">BIOLIM-Kara </t>
  </si>
  <si>
    <t>Kara, Togo</t>
  </si>
  <si>
    <t>CHR Dapaong</t>
  </si>
  <si>
    <t>Dapaong, Togo</t>
  </si>
  <si>
    <t>Hôpital Universitaire Justinien</t>
  </si>
  <si>
    <t>QQ6V+WP7, Cap-Haitien, Haiti</t>
  </si>
  <si>
    <t>Cap-Haitien</t>
  </si>
  <si>
    <t>Laboratoire National de  Santé Publique</t>
  </si>
  <si>
    <t>Delmas, Port-au-Prince, Haiti</t>
  </si>
  <si>
    <t>Port-au-Prince</t>
  </si>
  <si>
    <t>IMIS</t>
  </si>
  <si>
    <t>Chateaublond Tabarre 41, Port Au Prince, Haiti</t>
  </si>
  <si>
    <t>Tabarre</t>
  </si>
  <si>
    <t>Hôpital Foyer Saint-Camille</t>
  </si>
  <si>
    <t>48 Rue Eben Ezer Marin 12, National Road # 1, Varreux, Croix-des-Bouquets</t>
  </si>
  <si>
    <t>Croix-des-Bouquets</t>
  </si>
  <si>
    <t>Hôpital Saint-Antoine de Jeremie</t>
  </si>
  <si>
    <t>Rue E. Roumer, Jérémie, Grand'Anse, Haiti</t>
  </si>
  <si>
    <t>Jeremie</t>
  </si>
  <si>
    <t>Hôpital St Nicolas de St Marc</t>
  </si>
  <si>
    <t>Rue Savannah, Saint-Marc, Haiti</t>
  </si>
  <si>
    <t>St Marc</t>
  </si>
  <si>
    <t>RS Kanker Dharmais</t>
  </si>
  <si>
    <t>Jakarta</t>
  </si>
  <si>
    <t>RS Hasan Sadikin</t>
  </si>
  <si>
    <t>Bandung</t>
  </si>
  <si>
    <t>RSUD Soetomo</t>
  </si>
  <si>
    <t>Surabaya</t>
  </si>
  <si>
    <t xml:space="preserve">BLK Papua </t>
  </si>
  <si>
    <t>Jayapura</t>
  </si>
  <si>
    <t>Wish to serve this country</t>
  </si>
  <si>
    <t>Regional use</t>
  </si>
  <si>
    <t>No bid</t>
  </si>
  <si>
    <t>Yes</t>
  </si>
  <si>
    <t>Individual</t>
  </si>
  <si>
    <t>No</t>
  </si>
  <si>
    <t>Regional</t>
  </si>
  <si>
    <t xml:space="preserve">PSM would arrange with MoHs in each country for provision of a tax waiver for each shipment. This is the one aspect of import and customs clearance that the supplier would not manage directly. The supplier is responsible for coordinating with GHSC-PSM (field offices or other representation) to obtain duty and import waivers. We expect that supplier will continue to receive waivers and not pay duty and import fees. </t>
  </si>
  <si>
    <t>Please consider these  responsibilities and considerations when pricing freight for reagents and consumables</t>
  </si>
  <si>
    <t xml:space="preserve">No importation taxes or duties would be paid by supplier. Supplier shall be responsible for all costs and risks related to payment of duties, taxes and other official charges assessed on exportation from the country of manufacture and shipment. Importation duties will be covered by the tax waiver arranged by Chemonics. </t>
  </si>
  <si>
    <t>If a late waiver is the direct cause of goods to no longer be compliant with remaining shelf life requirements at time of importation approval, Chemonics will work with the MoH to gain acceptance import for the goods.</t>
  </si>
  <si>
    <t xml:space="preserve">In the exceptional case where a tax waiver cannot be obtained  for a specific order, or is delayed, any import duties or other costs assessed by the government of the country of destination, as well as container demurrage/detention and comparable charges will be payable by Chemonics, except for container demurrage/detention and other charges levied in those instances where the supplier fails to comply with the shipping document delivery schedule or has otherwise caused the delays. </t>
  </si>
  <si>
    <t>Expecations under modified DDP incoterms:</t>
  </si>
  <si>
    <t xml:space="preserve">Suppliers shall be responsible for the overall import and customs clearance process except for provision of the tax waiver. Suppliers are responsible for clearing the goods for export, facilitating shipping documentation, managing transportation, importing and customs clearance at destination, delivering the goods to the agreed upon location, as well as providing a valid Proof of Delivery, among other duties. </t>
  </si>
  <si>
    <t>Where today suppliers are operating under a DAP incoterm but are also managing the customs clearance (except for tax waiver), this is considered to be equivalent to modified DDP.</t>
  </si>
  <si>
    <t xml:space="preserve">Suppliers are requested to bid per the modified DDP incoterm described above, if suppliers prefer not to provide a bid under modified DDP incoterms for any given country, we request that suppliers make the reasons for doing so clear in the optional section of the country bid, and price according to DAP incoterms as the best alternative
</t>
  </si>
  <si>
    <t>% of tests using DBS or PSC</t>
  </si>
  <si>
    <t>N/A</t>
  </si>
  <si>
    <t>Other notes</t>
  </si>
  <si>
    <t>Blood spot samples (dried blood spot or plasma separation card)</t>
  </si>
  <si>
    <t>Cote d’Ivoire plans on increase use starting in FY23</t>
  </si>
  <si>
    <t>Approximately 30%</t>
  </si>
  <si>
    <t>Currently none</t>
  </si>
  <si>
    <t>Expect nearly 40k and 20k DBS and PSC tests moving forward</t>
  </si>
  <si>
    <t>Use of PSC expected in COP22, with an estimated 24k cards forecasted</t>
  </si>
  <si>
    <t>No data yet</t>
  </si>
  <si>
    <t>The first consignment has arrived and there is a positive demand for PSC</t>
  </si>
  <si>
    <t>No plans for use of PSC in the future</t>
  </si>
  <si>
    <t>90%+ of all DBS testing is for EID testing. No PSC testing done to date</t>
  </si>
  <si>
    <t>No use nor planned use of PSC to date</t>
  </si>
  <si>
    <t>&lt;1%</t>
  </si>
  <si>
    <t>Expected to increase</t>
  </si>
  <si>
    <t>Approximately 50% (no accurate data available because of lack of data segregation in LIMS)</t>
  </si>
  <si>
    <t>Discussions to consider replacing CAP/CTM with higher throughput platforms have just started and its only upon implementation when usage of plasma separation cards shall be adopted.</t>
  </si>
  <si>
    <t>No expectation of increasing</t>
  </si>
  <si>
    <t>Approximately 90%</t>
  </si>
  <si>
    <t>South Sudan currently uses mainly DBS, but planning to move towards plasma in the future</t>
  </si>
  <si>
    <t>Approximately 60%</t>
  </si>
  <si>
    <t>DBS not currently used, and no expected increase to PSC use (potentially increase in procurement to stop gap past delay from 2021)</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</si>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</sst>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u/>
      <sz val="11"/>
      <color theme="10"/>
      <name val="Calibri"/>
      <family val="2"/>
      <scheme val="minor"/>
    </font>
    <font>
      <sz val="11"/>
      <color theme="1"/>
      <name val="Times New Roman"/>
      <family val="1"/>
    </font>
    <font>
      <sz val="10"/>
      <name val="Arial"/>
      <family val="2"/>
    </font>
    <font>
      <sz val="11"/>
      <color rgb="FF3F3F76"/>
      <name val="Calibri"/>
      <family val="2"/>
      <scheme val="minor"/>
    </font>
    <font>
      <sz val="11"/>
      <color theme="5"/>
      <name val="Calibri"/>
      <family val="2"/>
      <scheme val="minor"/>
    </font>
    <font>
      <b/>
      <sz val="14"/>
      <color theme="1"/>
      <name val="Calibri"/>
      <family val="2"/>
      <scheme val="minor"/>
    </font>
    <font>
      <sz val="11"/>
      <color theme="0"/>
      <name val="Calibri"/>
      <family val="2"/>
      <scheme val="minor"/>
    </font>
    <font>
      <sz val="16"/>
      <color theme="1"/>
      <name val="Calibri"/>
      <family val="2"/>
      <scheme val="minor"/>
    </font>
    <font>
      <b/>
      <sz val="11"/>
      <name val="Calibri"/>
      <family val="2"/>
      <scheme val="minor"/>
    </font>
    <font>
      <b/>
      <sz val="12"/>
      <color rgb="FFFF0000"/>
      <name val="Calibri"/>
      <family val="2"/>
      <scheme val="minor"/>
    </font>
    <font>
      <b/>
      <sz val="22"/>
      <name val="Calibri"/>
      <family val="2"/>
      <scheme val="minor"/>
    </font>
    <font>
      <b/>
      <sz val="16"/>
      <name val="Calibri"/>
      <family val="2"/>
      <scheme val="minor"/>
    </font>
    <font>
      <b/>
      <sz val="14"/>
      <color rgb="FFFF0000"/>
      <name val="Calibri"/>
      <family val="2"/>
      <scheme val="minor"/>
    </font>
    <font>
      <b/>
      <sz val="24"/>
      <color theme="0"/>
      <name val="Calibri"/>
      <family val="2"/>
      <scheme val="minor"/>
    </font>
    <font>
      <b/>
      <sz val="16"/>
      <color theme="0"/>
      <name val="Calibri"/>
      <family val="2"/>
      <scheme val="minor"/>
    </font>
    <font>
      <sz val="12"/>
      <color theme="1"/>
      <name val="Calibri"/>
      <family val="2"/>
      <scheme val="minor"/>
    </font>
    <font>
      <b/>
      <sz val="20"/>
      <color theme="0"/>
      <name val="Calibri"/>
      <family val="2"/>
      <scheme val="minor"/>
    </font>
    <font>
      <b/>
      <sz val="11"/>
      <color rgb="FFC00000"/>
      <name val="Calibri"/>
      <family val="2"/>
      <scheme val="minor"/>
    </font>
    <font>
      <sz val="12"/>
      <color theme="1"/>
      <name val="Times New Roman"/>
      <family val="1"/>
    </font>
    <font>
      <b/>
      <sz val="22"/>
      <color theme="1"/>
      <name val="Calibri"/>
      <family val="2"/>
      <scheme val="minor"/>
    </font>
    <font>
      <sz val="22"/>
      <name val="Calibri"/>
      <family val="2"/>
      <scheme val="minor"/>
    </font>
    <font>
      <sz val="16"/>
      <color theme="0"/>
      <name val="Calibri"/>
      <family val="2"/>
      <scheme val="minor"/>
    </font>
  </fonts>
  <fills count="23">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4"/>
        <bgColor indexed="64"/>
      </patternFill>
    </fill>
    <fill>
      <patternFill patternType="solid">
        <fgColor rgb="FFFFBDBD"/>
        <bgColor indexed="64"/>
      </patternFill>
    </fill>
    <fill>
      <patternFill patternType="solid">
        <fgColor rgb="FFFFCC99"/>
      </patternFill>
    </fill>
    <fill>
      <patternFill patternType="solid">
        <fgColor theme="8" tint="-0.499984740745262"/>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9" tint="0.79998168889431442"/>
        <bgColor indexed="65"/>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right/>
      <top style="medium">
        <color theme="0"/>
      </top>
      <bottom/>
      <diagonal/>
    </border>
    <border>
      <left style="thin">
        <color theme="1"/>
      </left>
      <right style="thin">
        <color theme="1"/>
      </right>
      <top style="thin">
        <color theme="1"/>
      </top>
      <bottom style="thin">
        <color theme="1"/>
      </bottom>
      <diagonal/>
    </border>
    <border>
      <left/>
      <right style="thin">
        <color indexed="64"/>
      </right>
      <top/>
      <bottom/>
      <diagonal/>
    </border>
    <border>
      <left style="thin">
        <color indexed="64"/>
      </left>
      <right style="thin">
        <color theme="3"/>
      </right>
      <top style="thin">
        <color indexed="64"/>
      </top>
      <bottom style="thin">
        <color indexed="64"/>
      </bottom>
      <diagonal/>
    </border>
    <border>
      <left style="thin">
        <color indexed="64"/>
      </left>
      <right style="thin">
        <color theme="3"/>
      </right>
      <top/>
      <bottom style="thin">
        <color indexed="64"/>
      </bottom>
      <diagonal/>
    </border>
    <border>
      <left style="thin">
        <color theme="3"/>
      </left>
      <right/>
      <top/>
      <bottom style="thin">
        <color indexed="64"/>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rgb="FF7F7F7F"/>
      </left>
      <right/>
      <top style="thin">
        <color rgb="FF7F7F7F"/>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xf numFmtId="0" fontId="10" fillId="13" borderId="14" applyNumberFormat="0" applyAlignment="0" applyProtection="0"/>
    <xf numFmtId="0" fontId="1" fillId="18" borderId="0" applyNumberFormat="0" applyBorder="0" applyAlignment="0" applyProtection="0"/>
    <xf numFmtId="0" fontId="9" fillId="0" borderId="0"/>
  </cellStyleXfs>
  <cellXfs count="286">
    <xf numFmtId="0" fontId="0" fillId="0" borderId="0" xfId="0"/>
    <xf numFmtId="0" fontId="2" fillId="2" borderId="0" xfId="0" applyFont="1" applyFill="1" applyAlignment="1">
      <alignment vertical="center"/>
    </xf>
    <xf numFmtId="0" fontId="0" fillId="2" borderId="0" xfId="0" applyFill="1"/>
    <xf numFmtId="0" fontId="3" fillId="0" borderId="0" xfId="0" applyFont="1" applyAlignment="1">
      <alignment horizontal="left"/>
    </xf>
    <xf numFmtId="0" fontId="3" fillId="0" borderId="0" xfId="0" applyFont="1"/>
    <xf numFmtId="0" fontId="4" fillId="0" borderId="0" xfId="0" applyFont="1"/>
    <xf numFmtId="0" fontId="3" fillId="2" borderId="0" xfId="0" applyFont="1" applyFill="1"/>
    <xf numFmtId="3" fontId="0" fillId="6" borderId="1" xfId="0" applyNumberFormat="1" applyFill="1" applyBorder="1"/>
    <xf numFmtId="0" fontId="5" fillId="0" borderId="0" xfId="0" applyFont="1" applyAlignment="1">
      <alignment vertical="top" wrapText="1"/>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indent="1"/>
    </xf>
    <xf numFmtId="0" fontId="0" fillId="0" borderId="0" xfId="0" applyAlignment="1">
      <alignment wrapText="1"/>
    </xf>
    <xf numFmtId="0" fontId="3" fillId="0" borderId="0" xfId="0" applyFont="1" applyAlignment="1">
      <alignment horizontal="center" vertical="center" wrapText="1"/>
    </xf>
    <xf numFmtId="0" fontId="2" fillId="3" borderId="0" xfId="0" applyFont="1" applyFill="1" applyAlignment="1">
      <alignment horizontal="center" wrapText="1"/>
    </xf>
    <xf numFmtId="0" fontId="0" fillId="0" borderId="0" xfId="0" quotePrefix="1"/>
    <xf numFmtId="0" fontId="3" fillId="0" borderId="0" xfId="0" applyFont="1" applyAlignment="1">
      <alignment horizontal="center" vertical="top"/>
    </xf>
    <xf numFmtId="0" fontId="0" fillId="8" borderId="2" xfId="0" applyFill="1" applyBorder="1"/>
    <xf numFmtId="0" fontId="0" fillId="8" borderId="5" xfId="0" applyFill="1" applyBorder="1"/>
    <xf numFmtId="0" fontId="0" fillId="8" borderId="3" xfId="0" applyFill="1" applyBorder="1"/>
    <xf numFmtId="0" fontId="8" fillId="0" borderId="0" xfId="0" applyFont="1" applyAlignment="1">
      <alignment horizontal="left" vertical="center"/>
    </xf>
    <xf numFmtId="0" fontId="0" fillId="8" borderId="1" xfId="0" applyFill="1" applyBorder="1" applyAlignment="1">
      <alignment horizontal="left"/>
    </xf>
    <xf numFmtId="0" fontId="0" fillId="9" borderId="1" xfId="0" applyFill="1" applyBorder="1" applyAlignment="1">
      <alignment horizontal="left"/>
    </xf>
    <xf numFmtId="0" fontId="0" fillId="12" borderId="1" xfId="0" applyFill="1" applyBorder="1" applyAlignment="1">
      <alignment horizontal="left"/>
    </xf>
    <xf numFmtId="0" fontId="8" fillId="0" borderId="0" xfId="0" applyFont="1" applyAlignment="1">
      <alignment horizontal="left" vertical="top"/>
    </xf>
    <xf numFmtId="44" fontId="6" fillId="8" borderId="1" xfId="2" applyFont="1" applyFill="1" applyBorder="1"/>
    <xf numFmtId="0" fontId="0" fillId="9" borderId="7" xfId="0" applyFill="1" applyBorder="1" applyAlignment="1">
      <alignment wrapText="1"/>
    </xf>
    <xf numFmtId="0" fontId="0" fillId="9" borderId="1" xfId="0" applyFill="1" applyBorder="1" applyAlignment="1">
      <alignment wrapText="1"/>
    </xf>
    <xf numFmtId="0" fontId="0" fillId="0" borderId="0" xfId="0" applyAlignment="1">
      <alignment horizontal="left" wrapText="1"/>
    </xf>
    <xf numFmtId="0" fontId="3"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wrapText="1"/>
    </xf>
    <xf numFmtId="0" fontId="2" fillId="10" borderId="6" xfId="0" applyFont="1" applyFill="1" applyBorder="1" applyAlignment="1">
      <alignment horizontal="center" vertical="center"/>
    </xf>
    <xf numFmtId="0" fontId="5" fillId="9" borderId="0" xfId="0" applyFont="1" applyFill="1" applyAlignment="1">
      <alignment horizontal="left" vertical="top" wrapText="1"/>
    </xf>
    <xf numFmtId="0" fontId="0" fillId="9" borderId="0" xfId="0" applyFill="1"/>
    <xf numFmtId="0" fontId="12" fillId="0" borderId="0" xfId="0" applyFont="1"/>
    <xf numFmtId="0" fontId="2" fillId="5" borderId="11" xfId="0" applyFont="1" applyFill="1" applyBorder="1" applyAlignment="1">
      <alignment wrapText="1"/>
    </xf>
    <xf numFmtId="0" fontId="2" fillId="5" borderId="1" xfId="0" applyFont="1" applyFill="1" applyBorder="1" applyAlignment="1">
      <alignment horizontal="left" wrapText="1"/>
    </xf>
    <xf numFmtId="0" fontId="16" fillId="0" borderId="0" xfId="0" applyFont="1"/>
    <xf numFmtId="0" fontId="19" fillId="0" borderId="0" xfId="0" applyFont="1"/>
    <xf numFmtId="0" fontId="20" fillId="16" borderId="0" xfId="0" applyFont="1" applyFill="1"/>
    <xf numFmtId="0" fontId="2" fillId="16" borderId="0" xfId="0" applyFont="1" applyFill="1"/>
    <xf numFmtId="0" fontId="13" fillId="16" borderId="0" xfId="0" applyFont="1" applyFill="1"/>
    <xf numFmtId="0" fontId="21" fillId="16" borderId="0" xfId="0" applyFont="1" applyFill="1"/>
    <xf numFmtId="0" fontId="14" fillId="16" borderId="0" xfId="0" applyFont="1" applyFill="1"/>
    <xf numFmtId="0" fontId="2" fillId="2" borderId="0" xfId="0" applyFont="1" applyFill="1"/>
    <xf numFmtId="0" fontId="20" fillId="2" borderId="0" xfId="0" applyFont="1" applyFill="1"/>
    <xf numFmtId="0" fontId="13" fillId="2" borderId="0" xfId="0" applyFont="1" applyFill="1"/>
    <xf numFmtId="0" fontId="14" fillId="2" borderId="0" xfId="0" applyFont="1" applyFill="1"/>
    <xf numFmtId="0" fontId="21" fillId="2" borderId="0" xfId="0" applyFont="1" applyFill="1"/>
    <xf numFmtId="0" fontId="2" fillId="15" borderId="0" xfId="0" applyFont="1" applyFill="1"/>
    <xf numFmtId="0" fontId="20" fillId="15" borderId="0" xfId="0" applyFont="1" applyFill="1"/>
    <xf numFmtId="0" fontId="13" fillId="15" borderId="0" xfId="0" applyFont="1" applyFill="1"/>
    <xf numFmtId="0" fontId="14" fillId="15" borderId="0" xfId="0" applyFont="1" applyFill="1"/>
    <xf numFmtId="0" fontId="21" fillId="15" borderId="0" xfId="0" applyFont="1" applyFill="1"/>
    <xf numFmtId="0" fontId="14" fillId="17" borderId="0" xfId="0" applyFont="1" applyFill="1"/>
    <xf numFmtId="0" fontId="18" fillId="17" borderId="0" xfId="0" applyFont="1" applyFill="1"/>
    <xf numFmtId="0" fontId="17" fillId="17" borderId="0" xfId="0" applyFont="1" applyFill="1"/>
    <xf numFmtId="0" fontId="0" fillId="17" borderId="0" xfId="0" applyFill="1"/>
    <xf numFmtId="0" fontId="23" fillId="16" borderId="0" xfId="0" applyFont="1" applyFill="1"/>
    <xf numFmtId="0" fontId="25" fillId="0" borderId="0" xfId="0" applyFont="1" applyAlignment="1">
      <alignment horizontal="left" vertical="center"/>
    </xf>
    <xf numFmtId="0" fontId="22" fillId="0" borderId="0" xfId="0" applyFont="1"/>
    <xf numFmtId="0" fontId="2" fillId="2" borderId="0" xfId="0" applyFont="1" applyFill="1" applyAlignment="1">
      <alignment vertical="center" wrapText="1"/>
    </xf>
    <xf numFmtId="0" fontId="18" fillId="0" borderId="0" xfId="0" applyFont="1"/>
    <xf numFmtId="0" fontId="2" fillId="14" borderId="11" xfId="0" applyFont="1" applyFill="1" applyBorder="1" applyAlignment="1">
      <alignment horizontal="center" vertical="center"/>
    </xf>
    <xf numFmtId="0" fontId="3" fillId="0" borderId="0" xfId="0" applyFont="1" applyAlignment="1">
      <alignment vertical="top" wrapText="1"/>
    </xf>
    <xf numFmtId="0" fontId="6" fillId="0" borderId="0" xfId="0" applyFont="1" applyAlignment="1">
      <alignment wrapText="1"/>
    </xf>
    <xf numFmtId="0" fontId="3" fillId="7" borderId="0" xfId="0" applyFont="1" applyFill="1" applyAlignment="1">
      <alignment horizontal="center"/>
    </xf>
    <xf numFmtId="0" fontId="15" fillId="0" borderId="0" xfId="0" applyFont="1"/>
    <xf numFmtId="0" fontId="26" fillId="0" borderId="0" xfId="0" applyFont="1"/>
    <xf numFmtId="0" fontId="0" fillId="0" borderId="0" xfId="0" applyAlignment="1">
      <alignment horizontal="left" vertical="center"/>
    </xf>
    <xf numFmtId="0" fontId="27" fillId="0" borderId="0" xfId="5" applyFont="1"/>
    <xf numFmtId="0" fontId="0" fillId="0" borderId="1" xfId="0" applyBorder="1"/>
    <xf numFmtId="0" fontId="0" fillId="18" borderId="15" xfId="7" applyFont="1" applyBorder="1"/>
    <xf numFmtId="0" fontId="0" fillId="7" borderId="1" xfId="0" applyFill="1" applyBorder="1"/>
    <xf numFmtId="0" fontId="10" fillId="8" borderId="15" xfId="6" applyFill="1" applyBorder="1"/>
    <xf numFmtId="0" fontId="0" fillId="0" borderId="0" xfId="0" applyAlignment="1">
      <alignment horizontal="left" vertical="top"/>
    </xf>
    <xf numFmtId="0" fontId="2" fillId="16" borderId="0" xfId="0" applyFont="1" applyFill="1" applyAlignment="1">
      <alignment horizontal="center"/>
    </xf>
    <xf numFmtId="0" fontId="2" fillId="16" borderId="0" xfId="0" applyFont="1" applyFill="1" applyAlignment="1">
      <alignment horizontal="left"/>
    </xf>
    <xf numFmtId="0" fontId="3" fillId="0" borderId="0" xfId="0" applyFont="1" applyAlignment="1">
      <alignment horizontal="left" vertical="top"/>
    </xf>
    <xf numFmtId="0" fontId="0" fillId="19" borderId="0" xfId="0" applyFill="1"/>
    <xf numFmtId="0" fontId="2" fillId="2" borderId="0" xfId="0" applyFont="1" applyFill="1" applyAlignment="1">
      <alignment horizontal="left" vertical="center"/>
    </xf>
    <xf numFmtId="0" fontId="23" fillId="16" borderId="0" xfId="0" applyFont="1" applyFill="1" applyAlignment="1">
      <alignment horizontal="left"/>
    </xf>
    <xf numFmtId="0" fontId="15" fillId="0" borderId="0" xfId="0" applyFont="1" applyAlignment="1">
      <alignment horizontal="left"/>
    </xf>
    <xf numFmtId="0" fontId="20" fillId="19" borderId="0" xfId="0" applyFont="1" applyFill="1" applyAlignment="1">
      <alignment horizontal="left"/>
    </xf>
    <xf numFmtId="0" fontId="2" fillId="19" borderId="16" xfId="0" applyFont="1" applyFill="1" applyBorder="1" applyAlignment="1">
      <alignment horizontal="left" vertical="center"/>
    </xf>
    <xf numFmtId="0" fontId="26" fillId="0" borderId="0" xfId="0" applyFont="1" applyAlignment="1">
      <alignment horizontal="left"/>
    </xf>
    <xf numFmtId="0" fontId="2" fillId="19" borderId="0" xfId="0" applyFont="1" applyFill="1" applyAlignment="1">
      <alignment horizontal="center" vertical="center"/>
    </xf>
    <xf numFmtId="0" fontId="6" fillId="0" borderId="0" xfId="0" applyFont="1" applyAlignment="1">
      <alignment vertical="top" wrapText="1"/>
    </xf>
    <xf numFmtId="0" fontId="11" fillId="0" borderId="0" xfId="0" applyFont="1" applyAlignment="1">
      <alignment horizontal="left" vertical="top" wrapText="1"/>
    </xf>
    <xf numFmtId="0" fontId="2" fillId="20" borderId="11" xfId="0" applyFont="1" applyFill="1" applyBorder="1" applyAlignment="1">
      <alignment horizontal="center" vertical="center"/>
    </xf>
    <xf numFmtId="0" fontId="0" fillId="9" borderId="14" xfId="7" applyFont="1" applyFill="1" applyBorder="1" applyAlignment="1">
      <alignment horizontal="left" wrapText="1"/>
    </xf>
    <xf numFmtId="0" fontId="20" fillId="20" borderId="0" xfId="0" applyFont="1" applyFill="1"/>
    <xf numFmtId="0" fontId="2" fillId="20" borderId="0" xfId="0" applyFont="1" applyFill="1"/>
    <xf numFmtId="0" fontId="13" fillId="20" borderId="0" xfId="0" applyFont="1" applyFill="1"/>
    <xf numFmtId="0" fontId="21" fillId="20" borderId="0" xfId="0" applyFont="1" applyFill="1"/>
    <xf numFmtId="0" fontId="14" fillId="20" borderId="0" xfId="0" applyFont="1" applyFill="1"/>
    <xf numFmtId="0" fontId="2" fillId="10" borderId="0" xfId="0" applyFont="1" applyFill="1"/>
    <xf numFmtId="0" fontId="2" fillId="11" borderId="11" xfId="0" applyFont="1" applyFill="1" applyBorder="1" applyAlignment="1">
      <alignment horizontal="left" vertical="top" wrapText="1"/>
    </xf>
    <xf numFmtId="0" fontId="2" fillId="11" borderId="11" xfId="0" applyFont="1" applyFill="1" applyBorder="1" applyAlignment="1">
      <alignment horizontal="left" vertical="top"/>
    </xf>
    <xf numFmtId="0" fontId="2" fillId="20" borderId="4" xfId="0" applyFont="1" applyFill="1" applyBorder="1" applyAlignment="1">
      <alignment horizontal="center" vertical="center"/>
    </xf>
    <xf numFmtId="0" fontId="2" fillId="5" borderId="11" xfId="0" applyFont="1" applyFill="1" applyBorder="1" applyAlignment="1">
      <alignment horizontal="left" wrapText="1"/>
    </xf>
    <xf numFmtId="0" fontId="13" fillId="16" borderId="7" xfId="0" applyFont="1" applyFill="1" applyBorder="1" applyAlignment="1">
      <alignment wrapText="1"/>
    </xf>
    <xf numFmtId="0" fontId="13" fillId="16" borderId="1" xfId="0" applyFont="1" applyFill="1" applyBorder="1" applyAlignment="1">
      <alignment wrapText="1"/>
    </xf>
    <xf numFmtId="0" fontId="13" fillId="16" borderId="10" xfId="0" applyFont="1" applyFill="1" applyBorder="1" applyAlignment="1">
      <alignment wrapText="1"/>
    </xf>
    <xf numFmtId="0" fontId="13" fillId="2" borderId="1" xfId="0" applyFont="1" applyFill="1" applyBorder="1" applyAlignment="1">
      <alignment wrapText="1"/>
    </xf>
    <xf numFmtId="0" fontId="13" fillId="15" borderId="1" xfId="0" applyFont="1" applyFill="1" applyBorder="1" applyAlignment="1">
      <alignment wrapText="1"/>
    </xf>
    <xf numFmtId="44" fontId="6" fillId="8" borderId="3" xfId="2" applyFont="1" applyFill="1" applyBorder="1"/>
    <xf numFmtId="0" fontId="16" fillId="16" borderId="11" xfId="0" applyFont="1" applyFill="1" applyBorder="1"/>
    <xf numFmtId="0" fontId="16" fillId="2" borderId="11" xfId="0" applyFont="1" applyFill="1" applyBorder="1"/>
    <xf numFmtId="0" fontId="16" fillId="15" borderId="11" xfId="0" applyFont="1" applyFill="1" applyBorder="1"/>
    <xf numFmtId="0" fontId="16" fillId="20" borderId="11" xfId="0" applyFont="1" applyFill="1" applyBorder="1"/>
    <xf numFmtId="0" fontId="2" fillId="11" borderId="1" xfId="0" applyFont="1" applyFill="1" applyBorder="1" applyAlignment="1">
      <alignment horizontal="left" vertical="top" wrapText="1"/>
    </xf>
    <xf numFmtId="44" fontId="6" fillId="21" borderId="1" xfId="2" applyFont="1" applyFill="1" applyBorder="1"/>
    <xf numFmtId="3" fontId="0" fillId="6" borderId="11" xfId="0" applyNumberFormat="1" applyFill="1" applyBorder="1"/>
    <xf numFmtId="44" fontId="6" fillId="8" borderId="17" xfId="2" applyFont="1" applyFill="1" applyBorder="1"/>
    <xf numFmtId="0" fontId="3" fillId="7" borderId="10" xfId="0" applyFont="1" applyFill="1" applyBorder="1" applyAlignment="1">
      <alignment horizontal="center"/>
    </xf>
    <xf numFmtId="0" fontId="3" fillId="7" borderId="7" xfId="0" applyFont="1" applyFill="1" applyBorder="1" applyAlignment="1">
      <alignment horizontal="center"/>
    </xf>
    <xf numFmtId="0" fontId="3" fillId="7" borderId="1" xfId="0" applyFont="1" applyFill="1" applyBorder="1" applyAlignment="1">
      <alignment horizontal="left" wrapText="1"/>
    </xf>
    <xf numFmtId="0" fontId="15" fillId="7" borderId="1" xfId="0" applyFont="1" applyFill="1" applyBorder="1" applyAlignment="1">
      <alignment horizontal="left" vertical="top" wrapText="1"/>
    </xf>
    <xf numFmtId="3" fontId="0" fillId="6" borderId="17" xfId="0" applyNumberFormat="1" applyFill="1" applyBorder="1"/>
    <xf numFmtId="0" fontId="6" fillId="0" borderId="0" xfId="0" applyFont="1" applyAlignment="1">
      <alignment horizontal="left" vertical="top" indent="1"/>
    </xf>
    <xf numFmtId="0" fontId="3" fillId="0" borderId="0" xfId="0" applyFont="1" applyAlignment="1">
      <alignment horizontal="left" vertical="top" indent="1"/>
    </xf>
    <xf numFmtId="0" fontId="15" fillId="0" borderId="0" xfId="0" applyFont="1" applyAlignment="1">
      <alignment horizontal="left" vertical="top"/>
    </xf>
    <xf numFmtId="0" fontId="6" fillId="0" borderId="0" xfId="0" applyFont="1" applyAlignment="1">
      <alignment horizontal="left" indent="1"/>
    </xf>
    <xf numFmtId="0" fontId="15" fillId="0" borderId="0" xfId="0" applyFont="1" applyAlignment="1">
      <alignmen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xf numFmtId="44" fontId="6" fillId="9" borderId="1" xfId="2" applyFont="1" applyFill="1" applyBorder="1"/>
    <xf numFmtId="44" fontId="6" fillId="9" borderId="7" xfId="2" applyFont="1" applyFill="1" applyBorder="1"/>
    <xf numFmtId="44" fontId="6" fillId="9" borderId="17" xfId="2" applyFont="1" applyFill="1" applyBorder="1"/>
    <xf numFmtId="0" fontId="0" fillId="0" borderId="19" xfId="0" applyBorder="1"/>
    <xf numFmtId="0" fontId="0" fillId="0" borderId="20" xfId="0" applyBorder="1"/>
    <xf numFmtId="0" fontId="0" fillId="8" borderId="21" xfId="0" applyFill="1" applyBorder="1"/>
    <xf numFmtId="0" fontId="0" fillId="8" borderId="6" xfId="0" applyFill="1" applyBorder="1"/>
    <xf numFmtId="0" fontId="0" fillId="9" borderId="24" xfId="7" applyFont="1" applyFill="1" applyBorder="1" applyAlignment="1">
      <alignment wrapText="1"/>
    </xf>
    <xf numFmtId="44" fontId="0" fillId="9" borderId="7" xfId="2" applyFont="1" applyFill="1" applyBorder="1"/>
    <xf numFmtId="0" fontId="0" fillId="9" borderId="7" xfId="2" applyNumberFormat="1" applyFont="1" applyFill="1" applyBorder="1" applyAlignment="1">
      <alignment wrapText="1"/>
    </xf>
    <xf numFmtId="44" fontId="0" fillId="9" borderId="1" xfId="2" applyFont="1" applyFill="1" applyBorder="1"/>
    <xf numFmtId="0" fontId="0" fillId="9" borderId="1" xfId="2" applyNumberFormat="1" applyFont="1" applyFill="1" applyBorder="1" applyAlignment="1">
      <alignment wrapText="1"/>
    </xf>
    <xf numFmtId="0" fontId="3" fillId="2" borderId="0" xfId="0" applyFont="1" applyFill="1" applyAlignment="1">
      <alignment wrapText="1"/>
    </xf>
    <xf numFmtId="0" fontId="2" fillId="16" borderId="0" xfId="0" applyFont="1" applyFill="1" applyAlignment="1">
      <alignment wrapText="1"/>
    </xf>
    <xf numFmtId="0" fontId="3" fillId="0" borderId="0" xfId="0" applyFont="1" applyAlignment="1">
      <alignment wrapText="1"/>
    </xf>
    <xf numFmtId="0" fontId="14" fillId="16" borderId="0" xfId="0" applyFont="1" applyFill="1" applyAlignment="1">
      <alignment wrapText="1"/>
    </xf>
    <xf numFmtId="0" fontId="0" fillId="16" borderId="4" xfId="0" applyFill="1" applyBorder="1" applyAlignment="1">
      <alignment wrapText="1"/>
    </xf>
    <xf numFmtId="0" fontId="22" fillId="0" borderId="0" xfId="0" applyFont="1" applyAlignment="1">
      <alignment wrapText="1"/>
    </xf>
    <xf numFmtId="0" fontId="24" fillId="0" borderId="0" xfId="0" applyFont="1" applyAlignment="1">
      <alignment wrapText="1"/>
    </xf>
    <xf numFmtId="0" fontId="2" fillId="2" borderId="0" xfId="0" applyFont="1" applyFill="1" applyAlignment="1">
      <alignment wrapText="1"/>
    </xf>
    <xf numFmtId="0" fontId="14" fillId="2" borderId="0" xfId="0" applyFont="1" applyFill="1" applyAlignment="1">
      <alignment wrapText="1"/>
    </xf>
    <xf numFmtId="0" fontId="0" fillId="2" borderId="4" xfId="0" applyFill="1" applyBorder="1" applyAlignment="1">
      <alignment wrapText="1"/>
    </xf>
    <xf numFmtId="0" fontId="2" fillId="15" borderId="0" xfId="0" applyFont="1" applyFill="1" applyAlignment="1">
      <alignment wrapText="1"/>
    </xf>
    <xf numFmtId="0" fontId="14" fillId="15" borderId="0" xfId="0" applyFont="1" applyFill="1" applyAlignment="1">
      <alignment wrapText="1"/>
    </xf>
    <xf numFmtId="0" fontId="0" fillId="15" borderId="4" xfId="0" applyFill="1" applyBorder="1" applyAlignment="1">
      <alignment wrapText="1"/>
    </xf>
    <xf numFmtId="0" fontId="2" fillId="20" borderId="0" xfId="0" applyFont="1" applyFill="1" applyAlignment="1">
      <alignment wrapText="1"/>
    </xf>
    <xf numFmtId="0" fontId="14" fillId="20" borderId="0" xfId="0" applyFont="1" applyFill="1" applyAlignment="1">
      <alignment wrapText="1"/>
    </xf>
    <xf numFmtId="0" fontId="0" fillId="20" borderId="4" xfId="0" applyFill="1" applyBorder="1" applyAlignment="1">
      <alignment wrapText="1"/>
    </xf>
    <xf numFmtId="0" fontId="3" fillId="7" borderId="1" xfId="0" applyFont="1" applyFill="1" applyBorder="1" applyAlignment="1">
      <alignment horizontal="left" vertical="top" wrapText="1"/>
    </xf>
    <xf numFmtId="0" fontId="14" fillId="17" borderId="0" xfId="0" applyFont="1" applyFill="1" applyAlignment="1">
      <alignment wrapText="1"/>
    </xf>
    <xf numFmtId="0" fontId="0" fillId="17" borderId="4" xfId="0" applyFill="1" applyBorder="1" applyAlignment="1">
      <alignment wrapText="1"/>
    </xf>
    <xf numFmtId="0" fontId="23" fillId="16" borderId="0" xfId="0" applyFont="1" applyFill="1" applyAlignment="1">
      <alignment wrapText="1"/>
    </xf>
    <xf numFmtId="0" fontId="2" fillId="16" borderId="0" xfId="0" applyFont="1" applyFill="1" applyAlignment="1">
      <alignment horizontal="center" wrapText="1"/>
    </xf>
    <xf numFmtId="0" fontId="15" fillId="6" borderId="1" xfId="0" applyFont="1" applyFill="1" applyBorder="1" applyAlignment="1">
      <alignment wrapText="1"/>
    </xf>
    <xf numFmtId="164" fontId="0" fillId="3" borderId="1" xfId="1" applyNumberFormat="1" applyFont="1" applyFill="1" applyBorder="1" applyAlignment="1">
      <alignment wrapText="1"/>
    </xf>
    <xf numFmtId="164" fontId="0" fillId="0" borderId="1" xfId="1" applyNumberFormat="1" applyFont="1" applyFill="1" applyBorder="1" applyAlignment="1">
      <alignment wrapText="1"/>
    </xf>
    <xf numFmtId="164" fontId="0" fillId="0" borderId="1" xfId="1" applyNumberFormat="1" applyFont="1" applyBorder="1" applyAlignment="1">
      <alignment wrapText="1"/>
    </xf>
    <xf numFmtId="164" fontId="3" fillId="0" borderId="0" xfId="1" applyNumberFormat="1" applyFont="1" applyBorder="1" applyAlignment="1">
      <alignment wrapText="1"/>
    </xf>
    <xf numFmtId="9" fontId="0" fillId="3" borderId="1" xfId="3" applyFont="1" applyFill="1" applyBorder="1" applyAlignment="1">
      <alignment wrapText="1"/>
    </xf>
    <xf numFmtId="0" fontId="0" fillId="3" borderId="1" xfId="0" applyFill="1" applyBorder="1" applyAlignment="1">
      <alignment wrapText="1"/>
    </xf>
    <xf numFmtId="9" fontId="0" fillId="0" borderId="0" xfId="0" applyNumberFormat="1" applyAlignment="1">
      <alignment wrapText="1"/>
    </xf>
    <xf numFmtId="0" fontId="4" fillId="0" borderId="0" xfId="0" applyFont="1" applyAlignment="1">
      <alignment wrapText="1"/>
    </xf>
    <xf numFmtId="0" fontId="3" fillId="6" borderId="2" xfId="0" applyFont="1" applyFill="1" applyBorder="1" applyAlignment="1">
      <alignment wrapText="1"/>
    </xf>
    <xf numFmtId="9" fontId="3" fillId="6" borderId="1" xfId="3" applyFont="1" applyFill="1" applyBorder="1" applyAlignment="1">
      <alignment wrapText="1"/>
    </xf>
    <xf numFmtId="0" fontId="6" fillId="0" borderId="1" xfId="8" applyFont="1" applyBorder="1" applyAlignment="1">
      <alignment horizontal="center" wrapText="1"/>
    </xf>
    <xf numFmtId="0" fontId="6" fillId="0" borderId="1" xfId="8" applyFont="1" applyBorder="1" applyAlignment="1">
      <alignment horizontal="left" wrapText="1"/>
    </xf>
    <xf numFmtId="0" fontId="6" fillId="0" borderId="1" xfId="8" applyFont="1" applyBorder="1" applyAlignment="1">
      <alignment horizontal="center"/>
    </xf>
    <xf numFmtId="0" fontId="6" fillId="0" borderId="1" xfId="8" applyFont="1" applyBorder="1" applyAlignment="1">
      <alignment horizontal="left"/>
    </xf>
    <xf numFmtId="0" fontId="6" fillId="0" borderId="0" xfId="8" applyFont="1" applyAlignment="1">
      <alignment horizontal="center"/>
    </xf>
    <xf numFmtId="0" fontId="6" fillId="0" borderId="0" xfId="8" applyFont="1" applyAlignment="1">
      <alignment horizontal="left"/>
    </xf>
    <xf numFmtId="0" fontId="6" fillId="0" borderId="0" xfId="8" applyFont="1" applyAlignment="1">
      <alignment horizontal="left" wrapText="1"/>
    </xf>
    <xf numFmtId="164" fontId="0" fillId="3" borderId="0" xfId="1" applyNumberFormat="1" applyFont="1" applyFill="1" applyBorder="1" applyAlignment="1">
      <alignment wrapText="1"/>
    </xf>
    <xf numFmtId="9" fontId="0" fillId="3" borderId="0" xfId="3" applyFont="1" applyFill="1" applyBorder="1" applyAlignment="1">
      <alignment wrapText="1"/>
    </xf>
    <xf numFmtId="9" fontId="0" fillId="0" borderId="1" xfId="0" applyNumberFormat="1" applyBorder="1" applyAlignment="1">
      <alignment wrapText="1"/>
    </xf>
    <xf numFmtId="0" fontId="0" fillId="19" borderId="0" xfId="0" applyFill="1" applyAlignment="1">
      <alignment wrapText="1"/>
    </xf>
    <xf numFmtId="0" fontId="2" fillId="19" borderId="0" xfId="0" applyFont="1" applyFill="1" applyAlignment="1">
      <alignment horizontal="center" vertical="center" wrapText="1"/>
    </xf>
    <xf numFmtId="0" fontId="2" fillId="14"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0" fillId="0" borderId="0" xfId="0" applyAlignment="1">
      <alignment horizontal="left" vertical="top" indent="1"/>
    </xf>
    <xf numFmtId="0" fontId="6" fillId="0" borderId="1" xfId="4"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9" fontId="3" fillId="0" borderId="0" xfId="0" applyNumberFormat="1" applyFont="1" applyAlignment="1">
      <alignment wrapText="1"/>
    </xf>
    <xf numFmtId="0" fontId="0" fillId="0" borderId="0" xfId="0" applyAlignment="1">
      <alignment vertical="top"/>
    </xf>
    <xf numFmtId="0" fontId="20" fillId="22" borderId="0" xfId="0" applyFont="1" applyFill="1" applyAlignment="1">
      <alignment horizontal="left"/>
    </xf>
    <xf numFmtId="0" fontId="0" fillId="22" borderId="0" xfId="0" applyFill="1"/>
    <xf numFmtId="0" fontId="0" fillId="22" borderId="0" xfId="0" applyFill="1" applyAlignment="1">
      <alignment wrapText="1"/>
    </xf>
    <xf numFmtId="0" fontId="2" fillId="22" borderId="16" xfId="0" applyFont="1" applyFill="1" applyBorder="1" applyAlignment="1">
      <alignment horizontal="left" vertical="center"/>
    </xf>
    <xf numFmtId="0" fontId="2" fillId="22" borderId="0" xfId="0" applyFont="1" applyFill="1" applyAlignment="1">
      <alignment horizontal="center" vertical="center"/>
    </xf>
    <xf numFmtId="0" fontId="2" fillId="22" borderId="0" xfId="0" applyFont="1" applyFill="1" applyAlignment="1">
      <alignment horizontal="center" vertical="center" wrapText="1"/>
    </xf>
    <xf numFmtId="0" fontId="3" fillId="6" borderId="1" xfId="0" applyFont="1" applyFill="1" applyBorder="1" applyAlignment="1">
      <alignment wrapText="1"/>
    </xf>
    <xf numFmtId="164" fontId="1" fillId="0" borderId="0" xfId="1" applyNumberFormat="1" applyFont="1" applyBorder="1" applyAlignment="1">
      <alignment wrapText="1"/>
    </xf>
    <xf numFmtId="164" fontId="0" fillId="0" borderId="0" xfId="0" applyNumberFormat="1" applyAlignment="1">
      <alignment wrapText="1"/>
    </xf>
    <xf numFmtId="165" fontId="0" fillId="0" borderId="0" xfId="0" applyNumberFormat="1" applyAlignment="1">
      <alignment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indent="1"/>
    </xf>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horizontal="left" wrapText="1"/>
    </xf>
    <xf numFmtId="0" fontId="7" fillId="0" borderId="0" xfId="4" applyFill="1" applyAlignment="1"/>
    <xf numFmtId="0" fontId="7" fillId="0" borderId="0" xfId="4" applyAlignment="1"/>
    <xf numFmtId="0" fontId="0" fillId="0" borderId="0" xfId="0" quotePrefix="1" applyAlignment="1">
      <alignment horizontal="left" wrapText="1"/>
    </xf>
    <xf numFmtId="0" fontId="2" fillId="10" borderId="5"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20" borderId="22" xfId="0" applyFont="1" applyFill="1" applyBorder="1" applyAlignment="1">
      <alignment horizontal="center" vertical="center"/>
    </xf>
    <xf numFmtId="0" fontId="2" fillId="20" borderId="0" xfId="0" applyFont="1" applyFill="1" applyAlignment="1">
      <alignment horizontal="center" vertical="center"/>
    </xf>
    <xf numFmtId="0" fontId="0" fillId="9" borderId="23" xfId="7" applyFont="1" applyFill="1" applyBorder="1" applyAlignment="1">
      <alignment horizontal="center" wrapText="1"/>
    </xf>
    <xf numFmtId="0" fontId="3" fillId="7" borderId="9" xfId="0" applyFont="1" applyFill="1" applyBorder="1" applyAlignment="1">
      <alignment horizontal="center"/>
    </xf>
    <xf numFmtId="0" fontId="3" fillId="17" borderId="10"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7" borderId="1" xfId="0" applyFont="1" applyFill="1" applyBorder="1" applyAlignment="1">
      <alignment horizontal="center"/>
    </xf>
    <xf numFmtId="0" fontId="2" fillId="11" borderId="1" xfId="0" applyFont="1" applyFill="1" applyBorder="1" applyAlignment="1">
      <alignment horizontal="left" vertical="top" wrapText="1"/>
    </xf>
    <xf numFmtId="0" fontId="3" fillId="17" borderId="11" xfId="0" applyFont="1" applyFill="1" applyBorder="1" applyAlignment="1">
      <alignment horizontal="center" vertical="center" wrapText="1"/>
    </xf>
    <xf numFmtId="0" fontId="0" fillId="9" borderId="8" xfId="0" applyFill="1" applyBorder="1" applyAlignment="1"/>
    <xf numFmtId="0" fontId="0" fillId="9" borderId="9" xfId="0" applyFill="1" applyBorder="1" applyAlignment="1"/>
    <xf numFmtId="0" fontId="0" fillId="9" borderId="6" xfId="0" applyFill="1" applyBorder="1" applyAlignment="1"/>
    <xf numFmtId="0" fontId="2" fillId="20" borderId="10"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5" fillId="9" borderId="12"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0" xfId="0" applyFont="1" applyFill="1" applyAlignment="1">
      <alignment horizontal="left" vertical="top" wrapText="1"/>
    </xf>
    <xf numFmtId="0" fontId="5" fillId="9" borderId="18" xfId="0" applyFont="1" applyFill="1" applyBorder="1" applyAlignment="1">
      <alignment horizontal="left" vertical="top" wrapText="1"/>
    </xf>
    <xf numFmtId="0" fontId="3" fillId="7" borderId="0" xfId="0" applyFont="1" applyFill="1" applyAlignment="1">
      <alignment horizontal="center"/>
    </xf>
    <xf numFmtId="0" fontId="3" fillId="7" borderId="17" xfId="0" applyFont="1" applyFill="1" applyBorder="1" applyAlignment="1">
      <alignment horizontal="center"/>
    </xf>
    <xf numFmtId="0" fontId="2" fillId="15" borderId="10" xfId="0" applyFont="1" applyFill="1" applyBorder="1" applyAlignment="1">
      <alignment horizontal="center" vertical="center"/>
    </xf>
    <xf numFmtId="0" fontId="2" fillId="15" borderId="7" xfId="0" applyFont="1" applyFill="1" applyBorder="1" applyAlignment="1">
      <alignment horizontal="center" vertical="center"/>
    </xf>
    <xf numFmtId="0" fontId="2" fillId="15" borderId="10"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6" borderId="10"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10"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3" fillId="7" borderId="2"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3" fillId="7" borderId="8" xfId="0" applyFont="1" applyFill="1" applyBorder="1" applyAlignment="1">
      <alignment horizontal="center"/>
    </xf>
    <xf numFmtId="0" fontId="2" fillId="11" borderId="11" xfId="0" applyFont="1" applyFill="1" applyBorder="1" applyAlignment="1">
      <alignment horizontal="left" vertical="top" wrapText="1"/>
    </xf>
    <xf numFmtId="0" fontId="2" fillId="11" borderId="7" xfId="0" applyFont="1" applyFill="1" applyBorder="1" applyAlignment="1">
      <alignment horizontal="left" vertical="top" wrapText="1"/>
    </xf>
    <xf numFmtId="0" fontId="0" fillId="9" borderId="7" xfId="0" applyFill="1" applyBorder="1" applyAlignment="1"/>
    <xf numFmtId="0" fontId="5" fillId="9" borderId="11" xfId="0" applyFont="1" applyFill="1" applyBorder="1" applyAlignment="1">
      <alignment horizontal="left" vertical="top" wrapText="1"/>
    </xf>
    <xf numFmtId="0" fontId="3" fillId="7" borderId="3" xfId="0" applyFont="1" applyFill="1" applyBorder="1" applyAlignment="1">
      <alignment horizontal="center"/>
    </xf>
    <xf numFmtId="0" fontId="2" fillId="11" borderId="10" xfId="0" applyFont="1" applyFill="1" applyBorder="1" applyAlignment="1">
      <alignment horizontal="left" vertical="top" wrapText="1"/>
    </xf>
    <xf numFmtId="0" fontId="28" fillId="15" borderId="11" xfId="0" applyFont="1" applyFill="1" applyBorder="1" applyAlignment="1">
      <alignment horizontal="center" vertical="center"/>
    </xf>
    <xf numFmtId="0" fontId="28" fillId="15" borderId="10" xfId="0" applyFont="1" applyFill="1" applyBorder="1" applyAlignment="1">
      <alignment horizontal="center" vertical="center"/>
    </xf>
    <xf numFmtId="0" fontId="28" fillId="15" borderId="7" xfId="0" applyFont="1" applyFill="1" applyBorder="1" applyAlignment="1">
      <alignment horizontal="center" vertical="center"/>
    </xf>
    <xf numFmtId="0" fontId="3" fillId="0" borderId="0" xfId="0" applyFont="1" applyAlignment="1">
      <alignment horizontal="left" vertical="top" wrapText="1"/>
    </xf>
    <xf numFmtId="0" fontId="0" fillId="0" borderId="0" xfId="0" applyAlignment="1">
      <alignment horizontal="left" vertical="center" wrapText="1"/>
    </xf>
    <xf numFmtId="0" fontId="28" fillId="16" borderId="11" xfId="0" applyFont="1" applyFill="1" applyBorder="1" applyAlignment="1">
      <alignment horizontal="center" vertical="center" wrapText="1"/>
    </xf>
    <xf numFmtId="0" fontId="28" fillId="16" borderId="10"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4" borderId="2" xfId="0" applyFont="1" applyFill="1" applyBorder="1" applyAlignment="1">
      <alignment horizontal="center"/>
    </xf>
    <xf numFmtId="0" fontId="2" fillId="4" borderId="5" xfId="0" applyFont="1" applyFill="1" applyBorder="1" applyAlignment="1">
      <alignment horizontal="center"/>
    </xf>
    <xf numFmtId="0" fontId="0" fillId="0" borderId="0" xfId="0" applyAlignment="1">
      <alignment horizontal="left"/>
    </xf>
    <xf numFmtId="0" fontId="0" fillId="0" borderId="1" xfId="0" applyBorder="1" applyAlignment="1">
      <alignment horizontal="center" wrapText="1"/>
    </xf>
    <xf numFmtId="0" fontId="2" fillId="4" borderId="1" xfId="0" applyFont="1" applyFill="1" applyBorder="1" applyAlignment="1">
      <alignment horizontal="center"/>
    </xf>
    <xf numFmtId="0" fontId="0" fillId="0" borderId="0" xfId="0" applyBorder="1" applyAlignment="1">
      <alignment horizontal="left"/>
    </xf>
    <xf numFmtId="9" fontId="0" fillId="0" borderId="1" xfId="0" applyNumberFormat="1" applyBorder="1" applyAlignment="1">
      <alignment horizontal="left"/>
    </xf>
    <xf numFmtId="9" fontId="0" fillId="0" borderId="1" xfId="0" applyNumberFormat="1" applyBorder="1" applyAlignment="1">
      <alignment horizontal="left" wrapText="1"/>
    </xf>
  </cellXfs>
  <cellStyles count="9">
    <cellStyle name="20% - Accent6" xfId="7" builtinId="50"/>
    <cellStyle name="Comma" xfId="1" builtinId="3"/>
    <cellStyle name="Currency" xfId="2" builtinId="4"/>
    <cellStyle name="Hyperlink" xfId="4" builtinId="8"/>
    <cellStyle name="Input" xfId="6" builtinId="20"/>
    <cellStyle name="Normal" xfId="0" builtinId="0"/>
    <cellStyle name="Normal 2" xfId="5" xr:uid="{00000000-0005-0000-0000-000006000000}"/>
    <cellStyle name="Normal 2 2" xfId="8" xr:uid="{A25B9D8A-41C8-4BD5-BCDB-9DFD68208E5B}"/>
    <cellStyle name="Percent" xfId="3" builtinId="5"/>
  </cellStyles>
  <dxfs count="69">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ont>
        <color theme="2" tint="-0.499984740745262"/>
      </font>
      <fill>
        <patternFill>
          <bgColor theme="2" tint="-9.9948118533890809E-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them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s>
  <tableStyles count="0" defaultTableStyle="TableStyleMedium2" defaultPivotStyle="PivotStyleLight16"/>
  <colors>
    <mruColors>
      <color rgb="FFFF9999"/>
      <color rgb="FFFF99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3438071</xdr:colOff>
      <xdr:row>1</xdr:row>
      <xdr:rowOff>54429</xdr:rowOff>
    </xdr:from>
    <xdr:to>
      <xdr:col>11</xdr:col>
      <xdr:colOff>5073921</xdr:colOff>
      <xdr:row>1</xdr:row>
      <xdr:rowOff>645367</xdr:rowOff>
    </xdr:to>
    <xdr:pic>
      <xdr:nvPicPr>
        <xdr:cNvPr id="10" name="Picture 9">
          <a:extLst>
            <a:ext uri="{FF2B5EF4-FFF2-40B4-BE49-F238E27FC236}">
              <a16:creationId xmlns:a16="http://schemas.microsoft.com/office/drawing/2014/main" id="{44AC8331-8CBF-44BB-B4FE-13F69726D7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44285" y="235858"/>
          <a:ext cx="1639660" cy="590938"/>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56695</xdr:colOff>
      <xdr:row>0</xdr:row>
      <xdr:rowOff>34018</xdr:rowOff>
    </xdr:from>
    <xdr:ext cx="1643572" cy="590938"/>
    <xdr:pic>
      <xdr:nvPicPr>
        <xdr:cNvPr id="3" name="Picture 2">
          <a:extLst>
            <a:ext uri="{FF2B5EF4-FFF2-40B4-BE49-F238E27FC236}">
              <a16:creationId xmlns:a16="http://schemas.microsoft.com/office/drawing/2014/main" id="{BDABB464-2DEE-464B-B1EE-3EA1A35E2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52678" y="34018"/>
          <a:ext cx="1643572" cy="590938"/>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839108</xdr:colOff>
      <xdr:row>0</xdr:row>
      <xdr:rowOff>108857</xdr:rowOff>
    </xdr:from>
    <xdr:ext cx="1643572" cy="590938"/>
    <xdr:pic>
      <xdr:nvPicPr>
        <xdr:cNvPr id="9" name="Picture 8">
          <a:extLst>
            <a:ext uri="{FF2B5EF4-FFF2-40B4-BE49-F238E27FC236}">
              <a16:creationId xmlns:a16="http://schemas.microsoft.com/office/drawing/2014/main" id="{914DFA0C-783A-4F1E-A998-20D57838C1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64323" y="108857"/>
          <a:ext cx="1643572" cy="590938"/>
        </a:xfrm>
        <a:prstGeom prst="rect">
          <a:avLst/>
        </a:prstGeom>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1049416</xdr:colOff>
      <xdr:row>0</xdr:row>
      <xdr:rowOff>18488</xdr:rowOff>
    </xdr:from>
    <xdr:to>
      <xdr:col>6</xdr:col>
      <xdr:colOff>784217</xdr:colOff>
      <xdr:row>2</xdr:row>
      <xdr:rowOff>155012</xdr:rowOff>
    </xdr:to>
    <xdr:pic>
      <xdr:nvPicPr>
        <xdr:cNvPr id="2" name="Picture 1">
          <a:extLst>
            <a:ext uri="{FF2B5EF4-FFF2-40B4-BE49-F238E27FC236}">
              <a16:creationId xmlns:a16="http://schemas.microsoft.com/office/drawing/2014/main" id="{E2B6B4A0-229D-4767-85CD-C202040A14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7631" y="18488"/>
          <a:ext cx="2237426" cy="682079"/>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662666</xdr:colOff>
      <xdr:row>0</xdr:row>
      <xdr:rowOff>70224</xdr:rowOff>
    </xdr:from>
    <xdr:to>
      <xdr:col>8</xdr:col>
      <xdr:colOff>1655995</xdr:colOff>
      <xdr:row>2</xdr:row>
      <xdr:rowOff>125375</xdr:rowOff>
    </xdr:to>
    <xdr:pic>
      <xdr:nvPicPr>
        <xdr:cNvPr id="2" name="Picture 1">
          <a:extLst>
            <a:ext uri="{FF2B5EF4-FFF2-40B4-BE49-F238E27FC236}">
              <a16:creationId xmlns:a16="http://schemas.microsoft.com/office/drawing/2014/main" id="{E9A0188C-D82F-48B9-8B93-D3477911C5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0412" y="70224"/>
          <a:ext cx="1995600" cy="600714"/>
        </a:xfrm>
        <a:prstGeom prst="rect">
          <a:avLst/>
        </a:prstGeom>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emonics.sharepoint.com/Users/Isi%20Umunna/Box%20Sync/PSM%20viral%20load/Wave%202/99.%20Working%20folders/IU%20working%20folder/Baselining/20220311%20Wave%202%20Baseline%20Data%20v3.4.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chemonics.sharepoint.com/sites/FO000/GSC/WorkingDocuments/Viral%20Load%20GRFP%20Implementation/11.%20Wave-2%20RFP%20Management/Wave%202%20Documents%20and%20Deliverables/In%20progress%20materials/1A%20Baseline/20220411%20Preliminary%20Baseline%20vS.xlsx?0A5491A3" TargetMode="External"/><Relationship Id="rId1" Type="http://schemas.openxmlformats.org/officeDocument/2006/relationships/externalLinkPath" Target="file:///\\0A5491A3\20220411%20Preliminary%20Baseline%20v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hemonics.sharepoint.com/sites/FO000/GSC/WorkingDocuments/Viral%20Load%20GRFP%20Implementation/11.%20Wave-2%20RFP%20Management/Materials%20for%20MK/2022.03.08%20JR%20Files/2020-07-02%20Viral%20load%20savings%20tracker%20v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hemonics.sharepoint.com/Users/JohnRecchia/Downloads/2020-07-02%20Viral%20load%20savings%20tracker%20v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hemonics.sharepoint.com/sites/FO000/CP/Shared%20Documents/Global_Tables/Reference%20Tables/country_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 Country Deep Dives"/>
      <sheetName val="Ethopia "/>
      <sheetName val="Zimbabwe"/>
      <sheetName val="Cameroon"/>
      <sheetName val="Eswatini"/>
      <sheetName val="Rwanda"/>
      <sheetName val="Cote d'Ivoire"/>
      <sheetName val="DRC"/>
      <sheetName val="Lesotho"/>
      <sheetName val="Haiti"/>
      <sheetName val="Outputs&gt;&gt;&gt;"/>
      <sheetName val="2021 Country Summary"/>
      <sheetName val="2022 Country Summary "/>
      <sheetName val="Baselining volume data audit"/>
      <sheetName val="Baseline projection pivot &gt;&gt;&gt;"/>
      <sheetName val="Tier overviews"/>
      <sheetName val="Supplier"/>
      <sheetName val="Volume pivot"/>
      <sheetName val="Supplier pivot"/>
      <sheetName val="Actual Spend per test"/>
      <sheetName val="2021 Price pivot"/>
      <sheetName val="2022 Price pivot "/>
      <sheetName val="Country survey data "/>
      <sheetName val="ARTMIS &amp; OMS AGAD in diff. year"/>
      <sheetName val="ARTMIS &amp; OMS AGAD Pivot"/>
      <sheetName val="Table 9"/>
      <sheetName val="All Supplier data MASTER"/>
      <sheetName val="ALL supplier country volume piv"/>
      <sheetName val="Price GA R&amp;C"/>
      <sheetName val="Implied Services Price"/>
      <sheetName val="Data bank"/>
      <sheetName val="Consolidated ServicesPrice List"/>
      <sheetName val="Country survey pivot"/>
      <sheetName val="Data questions"/>
      <sheetName val="Data --&gt;"/>
      <sheetName val="Wave and pricing"/>
      <sheetName val="ALL Supplier Master Pivot "/>
      <sheetName val="Volume"/>
      <sheetName val="Historical COP"/>
      <sheetName val="COP21 Quantities Pivot"/>
      <sheetName val="COP21FAST Lab Quantities"/>
      <sheetName val="Price"/>
      <sheetName val="Instrument Conversion"/>
      <sheetName val="Wave and country"/>
      <sheetName val="Sheet2"/>
      <sheetName val="Sheet5"/>
      <sheetName val="#1Wave2Summary+CD"/>
      <sheetName val="Sheet1"/>
      <sheetName val="20220311 Wave 2 Baseline Data 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0">
          <cell r="A10" t="str">
            <v>Angola</v>
          </cell>
        </row>
      </sheetData>
      <sheetData sheetId="44"/>
      <sheetData sheetId="45"/>
      <sheetData sheetId="46"/>
      <sheetData sheetId="47"/>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 Volume Baseline"/>
      <sheetName val="Pricing baseline"/>
      <sheetName val="Raw data &gt;&gt;"/>
      <sheetName val="Country survey data "/>
      <sheetName val="Volume pivot"/>
      <sheetName val="All Supplier data MASTER"/>
      <sheetName val="ARTMIS &amp; OMS AGAD in diff. year"/>
      <sheetName val="Actual spend per test"/>
      <sheetName val="Lesotho survey follow up"/>
      <sheetName val="Zimbabwe survey follow up"/>
      <sheetName val="COP21FAST Lab Quantities"/>
      <sheetName val="Historical COP"/>
      <sheetName val="Price GA R&amp;C"/>
      <sheetName val="Consolidated ServicesPrice List"/>
      <sheetName val="Consolidated volume table"/>
      <sheetName val="Instrument Conversion"/>
      <sheetName val="Consolidated lab list"/>
      <sheetName val="PEPFAR lab list "/>
      <sheetName val="A1 Data for priority countries "/>
      <sheetName val="Country profile data"/>
      <sheetName val="20220411 Preliminary Baseline 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ITY"/>
      <sheetName val="Instructions - README"/>
      <sheetName val="Assumptions"/>
      <sheetName val="Summary sheet - Output"/>
      <sheetName val="Other procurer tests- Editable"/>
      <sheetName val="Price Data - DO NOT EDIT"/>
      <sheetName val="New prices by SKU"/>
      <sheetName val="Roche Eswatini pricing"/>
      <sheetName val="Abbott Rwanda pricing"/>
      <sheetName val="Country code lookup"/>
      <sheetName val="Savings Pivot"/>
      <sheetName val="Savings data - Editable"/>
      <sheetName val="Old prices -- DO NOT EDIT"/>
      <sheetName val="Per test savings-- DO NOT EDIT"/>
      <sheetName val="New pricing"/>
      <sheetName val="Adjusted price baseline"/>
      <sheetName val="Supplier current pricing"/>
      <sheetName val="Subcontract saving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ITY"/>
      <sheetName val="Instructions - README"/>
      <sheetName val="Assumptions"/>
      <sheetName val="Summary sheet - Output"/>
      <sheetName val="Other procurer tests- Editable"/>
      <sheetName val="Price Data - DO NOT EDIT"/>
      <sheetName val="New prices by SKU"/>
      <sheetName val="Roche Eswatini pricing"/>
      <sheetName val="Abbott Rwanda pricing"/>
      <sheetName val="Country code lookup"/>
      <sheetName val="Savings Pivot"/>
      <sheetName val="Savings data - Editable"/>
      <sheetName val="Old prices -- DO NOT EDIT"/>
      <sheetName val="Per test savings-- DO NOT EDIT"/>
      <sheetName val="New pricing"/>
      <sheetName val="Adjusted price baseline"/>
      <sheetName val="Supplier current pricing"/>
      <sheetName val="Subcontract savings"/>
    </sheetNames>
    <sheetDataSet>
      <sheetData sheetId="0" refreshError="1"/>
      <sheetData sheetId="1" refreshError="1"/>
      <sheetData sheetId="2">
        <row r="42">
          <cell r="C42">
            <v>1.032258064516129</v>
          </cell>
        </row>
        <row r="43">
          <cell r="C43">
            <v>1.0212765957446808</v>
          </cell>
        </row>
      </sheetData>
      <sheetData sheetId="3" refreshError="1"/>
      <sheetData sheetId="4" refreshError="1"/>
      <sheetData sheetId="5">
        <row r="3">
          <cell r="H3" t="str">
            <v>Mozambique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itie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loselocation.com/business/h%C3%B4pital-general-in-soubr%C3%A9-bas-sassandra-c%C3%B4te-d-ivoire-bh07202108065011pcr" TargetMode="External"/><Relationship Id="rId1" Type="http://schemas.openxmlformats.org/officeDocument/2006/relationships/hyperlink" Target="https://www.businesslist.co.cm/location/douala"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V46"/>
  <sheetViews>
    <sheetView showGridLines="0" zoomScale="70" zoomScaleNormal="70" workbookViewId="0"/>
  </sheetViews>
  <sheetFormatPr defaultColWidth="0" defaultRowHeight="14.5" zeroHeight="1" x14ac:dyDescent="0.35"/>
  <cols>
    <col min="1" max="1" width="8.7265625" customWidth="1"/>
    <col min="2" max="2" width="2.26953125" customWidth="1"/>
    <col min="3" max="3" width="11.26953125" customWidth="1"/>
    <col min="4" max="4" width="18.453125" customWidth="1"/>
    <col min="5" max="5" width="10.54296875" customWidth="1"/>
    <col min="6" max="6" width="16" customWidth="1"/>
    <col min="7" max="11" width="14" customWidth="1"/>
    <col min="12" max="12" width="76.26953125" customWidth="1"/>
    <col min="13" max="13" width="8.7265625" customWidth="1"/>
    <col min="14" max="22" width="0" hidden="1" customWidth="1"/>
    <col min="23" max="16384" width="8.7265625" hidden="1"/>
  </cols>
  <sheetData>
    <row r="1" spans="2:12" x14ac:dyDescent="0.35"/>
    <row r="2" spans="2:12" ht="53.15" customHeight="1" x14ac:dyDescent="0.65">
      <c r="B2" s="70" t="s">
        <v>0</v>
      </c>
    </row>
    <row r="3" spans="2:12" x14ac:dyDescent="0.35"/>
    <row r="4" spans="2:12" x14ac:dyDescent="0.35">
      <c r="B4" s="1" t="s">
        <v>1</v>
      </c>
      <c r="C4" s="1"/>
      <c r="D4" s="1"/>
      <c r="E4" s="1"/>
      <c r="F4" s="1"/>
      <c r="G4" s="1"/>
      <c r="H4" s="1"/>
      <c r="I4" s="1"/>
      <c r="J4" s="1"/>
      <c r="K4" s="1"/>
      <c r="L4" s="1"/>
    </row>
    <row r="5" spans="2:12" ht="5.9" customHeight="1" x14ac:dyDescent="0.35"/>
    <row r="6" spans="2:12" x14ac:dyDescent="0.35">
      <c r="B6" t="s">
        <v>2</v>
      </c>
      <c r="E6" s="18"/>
      <c r="F6" s="19"/>
      <c r="G6" s="19"/>
      <c r="H6" s="20"/>
    </row>
    <row r="7" spans="2:12" x14ac:dyDescent="0.35">
      <c r="B7" t="s">
        <v>3</v>
      </c>
      <c r="E7" s="18"/>
      <c r="F7" s="19"/>
      <c r="G7" s="19"/>
      <c r="H7" s="20"/>
    </row>
    <row r="8" spans="2:12" x14ac:dyDescent="0.35">
      <c r="B8" t="s">
        <v>4</v>
      </c>
      <c r="E8" s="18"/>
      <c r="F8" s="19"/>
      <c r="G8" s="19"/>
      <c r="H8" s="20"/>
    </row>
    <row r="9" spans="2:12" x14ac:dyDescent="0.35">
      <c r="B9" t="s">
        <v>5</v>
      </c>
      <c r="E9" s="18"/>
      <c r="F9" s="19"/>
      <c r="G9" s="19"/>
      <c r="H9" s="20"/>
    </row>
    <row r="10" spans="2:12" x14ac:dyDescent="0.35"/>
    <row r="11" spans="2:12" x14ac:dyDescent="0.35">
      <c r="B11" s="1" t="s">
        <v>6</v>
      </c>
      <c r="C11" s="1"/>
      <c r="D11" s="1"/>
      <c r="E11" s="1"/>
      <c r="F11" s="1"/>
      <c r="G11" s="1"/>
      <c r="H11" s="1"/>
      <c r="I11" s="1"/>
      <c r="J11" s="1"/>
      <c r="K11" s="1"/>
      <c r="L11" s="1"/>
    </row>
    <row r="12" spans="2:12" ht="28.5" customHeight="1" x14ac:dyDescent="0.35">
      <c r="B12" s="25" t="s">
        <v>7</v>
      </c>
      <c r="C12" s="210" t="s">
        <v>8</v>
      </c>
      <c r="D12" s="210"/>
      <c r="E12" s="210"/>
      <c r="F12" s="210"/>
      <c r="G12" s="210"/>
      <c r="H12" s="210"/>
      <c r="I12" s="210"/>
      <c r="J12" s="210"/>
      <c r="K12" s="210"/>
      <c r="L12" s="210"/>
    </row>
    <row r="13" spans="2:12" x14ac:dyDescent="0.35">
      <c r="B13" s="25" t="s">
        <v>7</v>
      </c>
      <c r="C13" s="209" t="s">
        <v>9</v>
      </c>
      <c r="D13" s="209"/>
      <c r="E13" s="209"/>
      <c r="F13" s="209"/>
      <c r="G13" s="209"/>
      <c r="H13" s="209"/>
      <c r="I13" s="209"/>
      <c r="J13" s="209"/>
      <c r="K13" s="209"/>
      <c r="L13" s="209"/>
    </row>
    <row r="14" spans="2:12" x14ac:dyDescent="0.35">
      <c r="B14" s="25" t="s">
        <v>7</v>
      </c>
      <c r="C14" t="s">
        <v>10</v>
      </c>
      <c r="L14" s="10"/>
    </row>
    <row r="15" spans="2:12" x14ac:dyDescent="0.35">
      <c r="B15" s="3"/>
      <c r="C15" s="16" t="s">
        <v>11</v>
      </c>
      <c r="L15" s="10"/>
    </row>
    <row r="16" spans="2:12" x14ac:dyDescent="0.35">
      <c r="B16" s="3"/>
      <c r="C16" s="16" t="s">
        <v>12</v>
      </c>
      <c r="L16" s="10"/>
    </row>
    <row r="17" spans="2:12" x14ac:dyDescent="0.35">
      <c r="B17" s="3"/>
      <c r="C17" s="16" t="s">
        <v>13</v>
      </c>
      <c r="L17" s="10"/>
    </row>
    <row r="18" spans="2:12" ht="16.5" customHeight="1" x14ac:dyDescent="0.35">
      <c r="B18" s="25" t="s">
        <v>7</v>
      </c>
      <c r="C18" s="211" t="s">
        <v>14</v>
      </c>
      <c r="D18" s="211"/>
      <c r="E18" s="211"/>
      <c r="F18" s="211"/>
      <c r="G18" s="211"/>
      <c r="H18" s="211"/>
      <c r="I18" s="211"/>
      <c r="J18" s="211"/>
      <c r="K18" s="211"/>
      <c r="L18" s="211"/>
    </row>
    <row r="19" spans="2:12" ht="6.65" customHeight="1" x14ac:dyDescent="0.35">
      <c r="B19" s="3"/>
      <c r="C19" s="9"/>
      <c r="L19" s="10"/>
    </row>
    <row r="20" spans="2:12" x14ac:dyDescent="0.35">
      <c r="B20" s="21" t="s">
        <v>7</v>
      </c>
      <c r="C20" t="s">
        <v>15</v>
      </c>
      <c r="L20" s="11"/>
    </row>
    <row r="21" spans="2:12" x14ac:dyDescent="0.35">
      <c r="B21" s="3"/>
      <c r="C21" s="22"/>
      <c r="D21" s="12" t="s">
        <v>16</v>
      </c>
      <c r="E21" s="12"/>
      <c r="F21" s="12"/>
      <c r="G21" s="12"/>
      <c r="H21" s="12"/>
      <c r="I21" s="12"/>
      <c r="J21" s="12"/>
      <c r="K21" s="12"/>
    </row>
    <row r="22" spans="2:12" x14ac:dyDescent="0.35">
      <c r="B22" s="3"/>
      <c r="C22" s="23"/>
      <c r="D22" s="12" t="s">
        <v>17</v>
      </c>
      <c r="E22" s="12"/>
      <c r="F22" s="12"/>
      <c r="G22" s="12"/>
      <c r="H22" s="12"/>
      <c r="I22" s="12"/>
      <c r="J22" s="12"/>
      <c r="K22" s="12"/>
    </row>
    <row r="23" spans="2:12" x14ac:dyDescent="0.35">
      <c r="B23" s="3"/>
      <c r="C23" s="24"/>
      <c r="D23" s="12" t="s">
        <v>18</v>
      </c>
      <c r="E23" s="12"/>
      <c r="F23" s="12"/>
      <c r="G23" s="12"/>
      <c r="H23" s="12"/>
      <c r="I23" s="12"/>
      <c r="J23" s="12"/>
      <c r="K23" s="12"/>
    </row>
    <row r="24" spans="2:12" ht="6.65" customHeight="1" x14ac:dyDescent="0.35"/>
    <row r="25" spans="2:12" ht="15" customHeight="1" x14ac:dyDescent="0.35">
      <c r="B25" s="25" t="s">
        <v>7</v>
      </c>
      <c r="C25" s="210" t="s">
        <v>19</v>
      </c>
      <c r="D25" s="210"/>
      <c r="E25" s="210"/>
      <c r="F25" s="210"/>
      <c r="G25" s="210"/>
      <c r="H25" s="210"/>
      <c r="I25" s="210"/>
      <c r="J25" s="210"/>
      <c r="K25" s="210"/>
      <c r="L25" s="210"/>
    </row>
    <row r="26" spans="2:12" x14ac:dyDescent="0.35">
      <c r="B26" s="21" t="s">
        <v>7</v>
      </c>
      <c r="C26" t="s">
        <v>20</v>
      </c>
      <c r="D26" s="12"/>
      <c r="E26" s="12"/>
      <c r="F26" s="12"/>
      <c r="G26" s="12"/>
      <c r="H26" s="12"/>
      <c r="I26" s="12"/>
      <c r="J26" s="12"/>
      <c r="K26" s="12"/>
    </row>
    <row r="27" spans="2:12" x14ac:dyDescent="0.35">
      <c r="B27" s="3"/>
      <c r="C27" s="16" t="s">
        <v>21</v>
      </c>
      <c r="D27" s="12"/>
      <c r="E27" s="12"/>
      <c r="F27" s="12"/>
      <c r="G27" s="12"/>
      <c r="H27" s="12"/>
      <c r="I27" s="12"/>
      <c r="J27" s="12"/>
      <c r="K27" s="12"/>
    </row>
    <row r="28" spans="2:12" x14ac:dyDescent="0.35">
      <c r="B28" s="3"/>
      <c r="D28" s="16" t="s">
        <v>22</v>
      </c>
      <c r="E28" s="12"/>
      <c r="F28" s="12"/>
      <c r="G28" s="12"/>
      <c r="H28" s="12"/>
      <c r="I28" s="12"/>
      <c r="J28" s="12"/>
      <c r="K28" s="12"/>
    </row>
    <row r="29" spans="2:12" x14ac:dyDescent="0.35">
      <c r="B29" s="3"/>
      <c r="C29" s="16" t="s">
        <v>23</v>
      </c>
      <c r="D29" s="12"/>
      <c r="E29" s="12"/>
      <c r="F29" s="12"/>
      <c r="G29" s="12"/>
      <c r="H29" s="12"/>
      <c r="I29" s="12"/>
      <c r="J29" s="12"/>
      <c r="K29" s="12"/>
    </row>
    <row r="30" spans="2:12" ht="13.5" customHeight="1" x14ac:dyDescent="0.35">
      <c r="B30" s="3"/>
      <c r="C30" s="214" t="s">
        <v>24</v>
      </c>
      <c r="D30" s="214"/>
      <c r="E30" s="214"/>
      <c r="F30" s="214"/>
      <c r="G30" s="214"/>
      <c r="H30" s="214"/>
      <c r="I30" s="214"/>
      <c r="J30" s="214"/>
      <c r="K30" s="214"/>
      <c r="L30" s="214"/>
    </row>
    <row r="31" spans="2:12" x14ac:dyDescent="0.35">
      <c r="B31" s="3"/>
      <c r="C31" s="210" t="s">
        <v>25</v>
      </c>
      <c r="D31" s="210"/>
      <c r="E31" s="210"/>
      <c r="F31" s="210"/>
      <c r="G31" s="210"/>
      <c r="H31" s="210"/>
      <c r="I31" s="210"/>
      <c r="J31" s="210"/>
      <c r="K31" s="210"/>
      <c r="L31" s="210"/>
    </row>
    <row r="32" spans="2:12" x14ac:dyDescent="0.35">
      <c r="B32" s="21" t="s">
        <v>7</v>
      </c>
      <c r="C32" t="s">
        <v>26</v>
      </c>
      <c r="D32" s="29"/>
      <c r="E32" s="29"/>
      <c r="F32" s="29"/>
      <c r="G32" s="29"/>
      <c r="H32" s="29"/>
      <c r="I32" s="29"/>
      <c r="J32" s="29"/>
      <c r="K32" s="29"/>
      <c r="L32" s="29"/>
    </row>
    <row r="33" spans="2:22" x14ac:dyDescent="0.35">
      <c r="B33" s="21" t="s">
        <v>7</v>
      </c>
      <c r="C33" t="s">
        <v>27</v>
      </c>
    </row>
    <row r="34" spans="2:22" x14ac:dyDescent="0.35">
      <c r="B34" s="21" t="s">
        <v>7</v>
      </c>
      <c r="C34" t="s">
        <v>28</v>
      </c>
    </row>
    <row r="35" spans="2:22" x14ac:dyDescent="0.35">
      <c r="B35" s="21" t="s">
        <v>7</v>
      </c>
      <c r="C35" t="s">
        <v>29</v>
      </c>
    </row>
    <row r="36" spans="2:22" x14ac:dyDescent="0.35"/>
    <row r="37" spans="2:22" x14ac:dyDescent="0.35">
      <c r="B37" s="1" t="s">
        <v>30</v>
      </c>
      <c r="C37" s="1"/>
      <c r="D37" s="1"/>
      <c r="E37" s="1"/>
      <c r="F37" s="1"/>
      <c r="G37" s="1"/>
      <c r="H37" s="1"/>
      <c r="I37" s="1"/>
      <c r="J37" s="1"/>
      <c r="K37" s="1"/>
      <c r="L37" s="1"/>
    </row>
    <row r="38" spans="2:22" x14ac:dyDescent="0.35">
      <c r="B38" s="4" t="s">
        <v>31</v>
      </c>
    </row>
    <row r="39" spans="2:22" x14ac:dyDescent="0.35">
      <c r="B39" s="212" t="s">
        <v>32</v>
      </c>
      <c r="C39" s="212"/>
      <c r="D39" s="212"/>
      <c r="E39" t="s">
        <v>33</v>
      </c>
    </row>
    <row r="40" spans="2:22" x14ac:dyDescent="0.35">
      <c r="B40" s="212" t="s">
        <v>34</v>
      </c>
      <c r="C40" s="212"/>
      <c r="D40" s="212"/>
      <c r="E40" t="s">
        <v>35</v>
      </c>
    </row>
    <row r="41" spans="2:22" x14ac:dyDescent="0.35">
      <c r="B41" s="212" t="s">
        <v>36</v>
      </c>
      <c r="C41" s="212"/>
      <c r="D41" s="212"/>
      <c r="E41" t="s">
        <v>37</v>
      </c>
      <c r="M41" s="13"/>
      <c r="N41" s="13"/>
      <c r="O41" s="13"/>
    </row>
    <row r="42" spans="2:22" x14ac:dyDescent="0.35">
      <c r="B42" s="3" t="s">
        <v>38</v>
      </c>
      <c r="C42" s="9"/>
      <c r="D42" s="9"/>
      <c r="M42" s="13"/>
      <c r="N42" s="13"/>
      <c r="O42" s="13"/>
    </row>
    <row r="43" spans="2:22" x14ac:dyDescent="0.35">
      <c r="B43" s="213" t="s">
        <v>39</v>
      </c>
      <c r="C43" s="213"/>
      <c r="D43" s="213"/>
      <c r="E43" t="s">
        <v>40</v>
      </c>
      <c r="M43" s="13"/>
      <c r="N43" s="13"/>
      <c r="O43" s="13"/>
    </row>
    <row r="44" spans="2:22" ht="18" customHeight="1" x14ac:dyDescent="0.35">
      <c r="C44" s="13"/>
      <c r="D44" s="13"/>
      <c r="E44" s="13"/>
      <c r="F44" s="13"/>
      <c r="G44" s="13"/>
      <c r="H44" s="13"/>
      <c r="I44" s="13"/>
      <c r="J44" s="13"/>
      <c r="K44" s="13"/>
      <c r="M44" s="14"/>
      <c r="N44" s="14"/>
      <c r="O44" s="14"/>
      <c r="P44" s="14"/>
      <c r="Q44" s="14"/>
      <c r="R44" s="14"/>
      <c r="S44" s="15" t="s">
        <v>41</v>
      </c>
      <c r="T44" s="15" t="s">
        <v>42</v>
      </c>
      <c r="U44" s="15" t="s">
        <v>43</v>
      </c>
      <c r="V44" s="15" t="s">
        <v>44</v>
      </c>
    </row>
    <row r="45" spans="2:22" x14ac:dyDescent="0.35"/>
    <row r="46" spans="2:22" ht="14.9" hidden="1" customHeight="1" x14ac:dyDescent="0.35"/>
  </sheetData>
  <mergeCells count="10">
    <mergeCell ref="B39:D39"/>
    <mergeCell ref="B40:D40"/>
    <mergeCell ref="B41:D41"/>
    <mergeCell ref="B43:D43"/>
    <mergeCell ref="C30:L30"/>
    <mergeCell ref="C13:L13"/>
    <mergeCell ref="C12:L12"/>
    <mergeCell ref="C18:L18"/>
    <mergeCell ref="C25:L25"/>
    <mergeCell ref="C31:L31"/>
  </mergeCells>
  <hyperlinks>
    <hyperlink ref="B39:D39" location="' P1 Countries of interest'!A1" display="P1 - Countries of interest" xr:uid="{00000000-0004-0000-0000-000000000000}"/>
    <hyperlink ref="B40:D40" location="' P2 Country services pricing '!A1" display="P2 - Country services pricing" xr:uid="{00000000-0004-0000-0000-000001000000}"/>
    <hyperlink ref="B41:D41" location="'P3 Current country pricing '!A1" display="P3 - Current country pricing" xr:uid="{00000000-0004-0000-0000-000002000000}"/>
    <hyperlink ref="B43:D43" location="'A1 Data for priority countries '!A1" display="A1 Data for select countries" xr:uid="{04C7F975-4EEE-4D96-B1C1-5D575933AEBE}"/>
  </hyperlinks>
  <pageMargins left="0.7" right="0.7" top="0.75" bottom="0.75" header="0.3" footer="0.3"/>
  <pageSetup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V81"/>
  <sheetViews>
    <sheetView showGridLines="0" zoomScale="70" zoomScaleNormal="70" workbookViewId="0"/>
  </sheetViews>
  <sheetFormatPr defaultColWidth="0" defaultRowHeight="14.5" zeroHeight="1" outlineLevelRow="1" x14ac:dyDescent="0.35"/>
  <cols>
    <col min="1" max="1" width="5.81640625" customWidth="1"/>
    <col min="2" max="2" width="3" customWidth="1"/>
    <col min="3" max="3" width="49.1796875" customWidth="1"/>
    <col min="4" max="4" width="22.54296875" customWidth="1"/>
    <col min="5" max="5" width="26.54296875" customWidth="1"/>
    <col min="6" max="6" width="45.54296875" customWidth="1"/>
    <col min="7" max="7" width="9.7265625" customWidth="1"/>
    <col min="8" max="21" width="17.54296875" hidden="1" customWidth="1"/>
    <col min="22" max="22" width="7.54296875" hidden="1" customWidth="1"/>
    <col min="23" max="16384" width="9.26953125" hidden="1"/>
  </cols>
  <sheetData>
    <row r="1" spans="2:21" x14ac:dyDescent="0.35"/>
    <row r="2" spans="2:21" ht="28.5" x14ac:dyDescent="0.65">
      <c r="B2" s="70" t="s">
        <v>45</v>
      </c>
    </row>
    <row r="3" spans="2:21" x14ac:dyDescent="0.35"/>
    <row r="4" spans="2:21" x14ac:dyDescent="0.35">
      <c r="B4" s="1" t="s">
        <v>6</v>
      </c>
      <c r="C4" s="1"/>
      <c r="D4" s="1"/>
      <c r="E4" s="6"/>
      <c r="F4" s="6"/>
      <c r="G4" s="13"/>
      <c r="H4" s="6"/>
      <c r="I4" s="6"/>
      <c r="J4" s="6"/>
      <c r="K4" s="6"/>
      <c r="L4" s="6"/>
      <c r="M4" s="2"/>
      <c r="N4" s="6"/>
      <c r="O4" s="6"/>
      <c r="P4" s="6"/>
      <c r="Q4" s="6"/>
      <c r="R4" s="6"/>
      <c r="S4" s="6"/>
      <c r="T4" s="6"/>
      <c r="U4" s="2"/>
    </row>
    <row r="5" spans="2:21" ht="14.9" customHeight="1" x14ac:dyDescent="0.35">
      <c r="B5" t="s">
        <v>46</v>
      </c>
      <c r="C5" s="13"/>
      <c r="D5" s="13"/>
      <c r="E5" s="13"/>
      <c r="F5" s="13"/>
      <c r="G5" s="13"/>
      <c r="H5" s="13"/>
      <c r="I5" s="13"/>
      <c r="J5" s="13"/>
      <c r="K5" s="13"/>
      <c r="L5" s="13"/>
      <c r="M5" s="13"/>
      <c r="N5" s="29"/>
      <c r="O5" s="29"/>
      <c r="P5" s="29"/>
      <c r="Q5" s="29"/>
      <c r="R5" s="29"/>
      <c r="S5" s="29"/>
      <c r="T5" s="29"/>
      <c r="U5" s="29"/>
    </row>
    <row r="6" spans="2:21" ht="14.9" customHeight="1" x14ac:dyDescent="0.35">
      <c r="C6" s="13"/>
      <c r="D6" s="13"/>
      <c r="E6" s="13"/>
      <c r="F6" s="13"/>
      <c r="G6" s="13"/>
      <c r="H6" s="13"/>
      <c r="I6" s="13"/>
      <c r="J6" s="13"/>
      <c r="K6" s="13"/>
      <c r="L6" s="13"/>
      <c r="M6" s="13"/>
      <c r="N6" s="29"/>
      <c r="O6" s="29"/>
      <c r="P6" s="29"/>
      <c r="Q6" s="29"/>
      <c r="R6" s="29"/>
      <c r="S6" s="29"/>
      <c r="T6" s="29"/>
      <c r="U6" s="29"/>
    </row>
    <row r="7" spans="2:21" x14ac:dyDescent="0.35">
      <c r="B7" s="17" t="s">
        <v>7</v>
      </c>
      <c r="C7" t="s">
        <v>47</v>
      </c>
      <c r="D7" s="29"/>
      <c r="E7" s="29"/>
      <c r="F7" s="29"/>
      <c r="G7" s="29"/>
      <c r="H7" s="29"/>
      <c r="I7" s="29"/>
      <c r="J7" s="29"/>
      <c r="K7" s="29"/>
      <c r="L7" s="29"/>
      <c r="M7" s="29"/>
      <c r="N7" s="29"/>
      <c r="O7" s="29"/>
      <c r="P7" s="29"/>
      <c r="Q7" s="29"/>
      <c r="R7" s="29"/>
      <c r="S7" s="29"/>
      <c r="T7" s="29"/>
      <c r="U7" s="29"/>
    </row>
    <row r="8" spans="2:21" x14ac:dyDescent="0.35">
      <c r="B8" s="17" t="s">
        <v>7</v>
      </c>
      <c r="C8" t="s">
        <v>48</v>
      </c>
      <c r="E8" s="29"/>
      <c r="F8" s="29"/>
      <c r="G8" s="29"/>
      <c r="H8" s="29"/>
      <c r="I8" s="29"/>
      <c r="J8" s="29"/>
      <c r="K8" s="29"/>
      <c r="L8" s="29"/>
      <c r="M8" s="29"/>
      <c r="N8" s="29"/>
      <c r="O8" s="29"/>
      <c r="P8" s="29"/>
      <c r="Q8" s="29"/>
      <c r="R8" s="29"/>
      <c r="S8" s="29"/>
      <c r="T8" s="29"/>
      <c r="U8" s="29"/>
    </row>
    <row r="9" spans="2:21" ht="14.9" customHeight="1" x14ac:dyDescent="0.35">
      <c r="B9" s="17" t="s">
        <v>7</v>
      </c>
      <c r="C9" t="s">
        <v>49</v>
      </c>
      <c r="E9" s="13"/>
      <c r="F9" s="13"/>
      <c r="G9" s="13"/>
      <c r="H9" s="13"/>
      <c r="I9" s="13"/>
      <c r="J9" s="13"/>
      <c r="K9" s="13"/>
      <c r="L9" s="13"/>
      <c r="M9" s="13"/>
      <c r="N9" s="29"/>
      <c r="O9" s="29"/>
      <c r="P9" s="29"/>
      <c r="Q9" s="29"/>
      <c r="R9" s="29"/>
      <c r="S9" s="29"/>
      <c r="T9" s="29"/>
      <c r="U9" s="29"/>
    </row>
    <row r="10" spans="2:21" ht="32.15" customHeight="1" x14ac:dyDescent="0.35">
      <c r="B10" s="17" t="s">
        <v>7</v>
      </c>
      <c r="C10" s="210" t="s">
        <v>50</v>
      </c>
      <c r="D10" s="210"/>
      <c r="E10" s="210"/>
      <c r="F10" s="210"/>
      <c r="G10" s="29"/>
      <c r="H10" s="29"/>
      <c r="I10" s="29"/>
      <c r="J10" s="29"/>
      <c r="K10" s="29"/>
      <c r="L10" s="29"/>
      <c r="M10" s="29"/>
      <c r="N10" s="29"/>
      <c r="O10" s="29"/>
      <c r="P10" s="29"/>
      <c r="Q10" s="29"/>
      <c r="R10" s="29"/>
      <c r="S10" s="29"/>
      <c r="T10" s="29"/>
      <c r="U10" s="29"/>
    </row>
    <row r="11" spans="2:21" x14ac:dyDescent="0.35">
      <c r="B11" s="17" t="s">
        <v>7</v>
      </c>
      <c r="C11" t="s">
        <v>51</v>
      </c>
      <c r="E11" s="29"/>
      <c r="F11" s="29"/>
      <c r="G11" s="29"/>
      <c r="H11" s="29"/>
      <c r="I11" s="29"/>
      <c r="J11" s="29"/>
      <c r="K11" s="29"/>
      <c r="L11" s="29"/>
      <c r="M11" s="29"/>
      <c r="N11" s="29"/>
      <c r="O11" s="29"/>
      <c r="P11" s="29"/>
      <c r="Q11" s="29"/>
      <c r="R11" s="29"/>
      <c r="S11" s="29"/>
      <c r="T11" s="29"/>
      <c r="U11" s="29"/>
    </row>
    <row r="12" spans="2:21" x14ac:dyDescent="0.35">
      <c r="B12" s="17"/>
      <c r="C12" t="s">
        <v>52</v>
      </c>
      <c r="E12" s="29"/>
      <c r="F12" s="29"/>
      <c r="G12" s="29"/>
      <c r="H12" s="29"/>
      <c r="I12" s="29"/>
      <c r="J12" s="29"/>
      <c r="K12" s="29"/>
      <c r="L12" s="29"/>
      <c r="M12" s="29"/>
      <c r="N12" s="29"/>
      <c r="O12" s="29"/>
      <c r="P12" s="29"/>
      <c r="Q12" s="29"/>
      <c r="R12" s="29"/>
      <c r="S12" s="29"/>
      <c r="T12" s="29"/>
      <c r="U12" s="29"/>
    </row>
    <row r="13" spans="2:21" ht="14.5" customHeight="1" x14ac:dyDescent="0.35">
      <c r="B13" s="17" t="s">
        <v>7</v>
      </c>
      <c r="C13" t="s">
        <v>53</v>
      </c>
      <c r="E13" s="13"/>
      <c r="F13" s="13"/>
      <c r="G13" s="13"/>
      <c r="H13" s="13"/>
      <c r="I13" s="13"/>
      <c r="J13" s="13"/>
      <c r="K13" s="13"/>
      <c r="L13" s="13"/>
      <c r="M13" s="13"/>
      <c r="N13" s="29"/>
      <c r="O13" s="29"/>
      <c r="P13" s="29"/>
      <c r="Q13" s="29"/>
      <c r="R13" s="29"/>
      <c r="S13" s="29"/>
      <c r="T13" s="29"/>
      <c r="U13" s="29"/>
    </row>
    <row r="14" spans="2:21" ht="14.9" customHeight="1" x14ac:dyDescent="0.35">
      <c r="E14" s="13"/>
      <c r="F14" s="13"/>
      <c r="G14" s="13"/>
      <c r="H14" s="13"/>
      <c r="I14" s="13"/>
      <c r="J14" s="13"/>
      <c r="K14" s="13"/>
      <c r="L14" s="13"/>
      <c r="M14" s="13"/>
      <c r="N14" s="29"/>
      <c r="O14" s="29"/>
      <c r="P14" s="29"/>
      <c r="Q14" s="29"/>
      <c r="R14" s="29"/>
      <c r="S14" s="29"/>
      <c r="T14" s="29"/>
      <c r="U14" s="29"/>
    </row>
    <row r="15" spans="2:21" ht="28.5" x14ac:dyDescent="0.65">
      <c r="C15" s="72" t="s">
        <v>54</v>
      </c>
      <c r="D15" s="72"/>
      <c r="E15" s="29"/>
    </row>
    <row r="16" spans="2:21" ht="29.15" customHeight="1" x14ac:dyDescent="0.35">
      <c r="C16" s="91" t="s">
        <v>55</v>
      </c>
      <c r="D16" s="101" t="s">
        <v>56</v>
      </c>
      <c r="E16" s="217" t="s">
        <v>57</v>
      </c>
      <c r="F16" s="218"/>
    </row>
    <row r="17" spans="2:6" s="13" customFormat="1" x14ac:dyDescent="0.35">
      <c r="C17" s="92" t="s">
        <v>58</v>
      </c>
      <c r="D17" s="137"/>
      <c r="E17" s="219"/>
      <c r="F17" s="219"/>
    </row>
    <row r="18" spans="2:6" s="13" customFormat="1" x14ac:dyDescent="0.35">
      <c r="C18" s="92" t="s">
        <v>59</v>
      </c>
      <c r="D18" s="137"/>
      <c r="E18" s="219"/>
      <c r="F18" s="219"/>
    </row>
    <row r="19" spans="2:6" s="13" customFormat="1" x14ac:dyDescent="0.35">
      <c r="C19" s="92" t="s">
        <v>60</v>
      </c>
      <c r="D19" s="137"/>
      <c r="E19" s="219"/>
      <c r="F19" s="219"/>
    </row>
    <row r="20" spans="2:6" s="13" customFormat="1" x14ac:dyDescent="0.35">
      <c r="C20" s="92" t="s">
        <v>61</v>
      </c>
      <c r="D20" s="137"/>
      <c r="E20" s="219"/>
      <c r="F20" s="219"/>
    </row>
    <row r="21" spans="2:6" s="13" customFormat="1" x14ac:dyDescent="0.35">
      <c r="C21" s="92" t="s">
        <v>62</v>
      </c>
      <c r="D21" s="137"/>
      <c r="E21" s="219"/>
      <c r="F21" s="219"/>
    </row>
    <row r="22" spans="2:6" x14ac:dyDescent="0.35"/>
    <row r="23" spans="2:6" ht="31.5" customHeight="1" x14ac:dyDescent="0.65">
      <c r="B23" s="71"/>
      <c r="C23" s="72" t="s">
        <v>63</v>
      </c>
      <c r="D23" s="72"/>
    </row>
    <row r="24" spans="2:6" ht="33.65" customHeight="1" outlineLevel="1" x14ac:dyDescent="0.35">
      <c r="C24" s="65" t="s">
        <v>64</v>
      </c>
      <c r="D24" s="186" t="s">
        <v>65</v>
      </c>
      <c r="E24" s="186" t="s">
        <v>66</v>
      </c>
      <c r="F24" s="65" t="s">
        <v>55</v>
      </c>
    </row>
    <row r="25" spans="2:6" outlineLevel="1" x14ac:dyDescent="0.35">
      <c r="C25" s="98" t="s">
        <v>67</v>
      </c>
      <c r="D25" s="98"/>
      <c r="E25" s="33"/>
      <c r="F25" s="33"/>
    </row>
    <row r="26" spans="2:6" outlineLevel="1" x14ac:dyDescent="0.35">
      <c r="C26" s="134" t="s">
        <v>68</v>
      </c>
      <c r="D26" s="135"/>
      <c r="E26" s="74"/>
      <c r="F26" s="75"/>
    </row>
    <row r="27" spans="2:6" outlineLevel="1" x14ac:dyDescent="0.35">
      <c r="C27" s="134" t="s">
        <v>69</v>
      </c>
      <c r="D27" s="135"/>
      <c r="E27" s="74"/>
      <c r="F27" s="75"/>
    </row>
    <row r="28" spans="2:6" outlineLevel="1" x14ac:dyDescent="0.35">
      <c r="C28" s="134" t="s">
        <v>70</v>
      </c>
      <c r="D28" s="135"/>
      <c r="E28" s="74"/>
      <c r="F28" s="75"/>
    </row>
    <row r="29" spans="2:6" outlineLevel="1" x14ac:dyDescent="0.35">
      <c r="C29" s="134" t="s">
        <v>71</v>
      </c>
      <c r="D29" s="135"/>
      <c r="E29" s="74"/>
      <c r="F29" s="75"/>
    </row>
    <row r="30" spans="2:6" outlineLevel="1" x14ac:dyDescent="0.35">
      <c r="C30" s="134" t="s">
        <v>72</v>
      </c>
      <c r="D30" s="135"/>
      <c r="E30" s="74"/>
      <c r="F30" s="75"/>
    </row>
    <row r="31" spans="2:6" outlineLevel="1" x14ac:dyDescent="0.35">
      <c r="C31" s="134" t="s">
        <v>73</v>
      </c>
      <c r="D31" s="135"/>
      <c r="E31" s="74"/>
      <c r="F31" s="75"/>
    </row>
    <row r="32" spans="2:6" outlineLevel="1" x14ac:dyDescent="0.35">
      <c r="C32" s="134" t="s">
        <v>74</v>
      </c>
      <c r="D32" s="135"/>
      <c r="E32" s="74"/>
      <c r="F32" s="75"/>
    </row>
    <row r="33" spans="3:6" outlineLevel="1" x14ac:dyDescent="0.35">
      <c r="C33" s="134" t="s">
        <v>44</v>
      </c>
      <c r="D33" s="135"/>
      <c r="E33" s="74"/>
      <c r="F33" s="75"/>
    </row>
    <row r="34" spans="3:6" outlineLevel="1" x14ac:dyDescent="0.35">
      <c r="C34" s="215" t="s">
        <v>75</v>
      </c>
      <c r="D34" s="215"/>
      <c r="E34" s="215"/>
      <c r="F34" s="216"/>
    </row>
    <row r="35" spans="3:6" outlineLevel="1" x14ac:dyDescent="0.35">
      <c r="C35" s="73" t="s">
        <v>76</v>
      </c>
      <c r="D35" s="136"/>
      <c r="E35" s="74"/>
      <c r="F35" s="76"/>
    </row>
    <row r="36" spans="3:6" outlineLevel="1" x14ac:dyDescent="0.35">
      <c r="C36" s="73" t="s">
        <v>77</v>
      </c>
      <c r="D36" s="136"/>
      <c r="E36" s="74"/>
      <c r="F36" s="76"/>
    </row>
    <row r="37" spans="3:6" outlineLevel="1" x14ac:dyDescent="0.35">
      <c r="C37" s="73" t="s">
        <v>78</v>
      </c>
      <c r="D37" s="136"/>
      <c r="E37" s="74"/>
      <c r="F37" s="76"/>
    </row>
    <row r="38" spans="3:6" outlineLevel="1" x14ac:dyDescent="0.35">
      <c r="C38" s="133" t="s">
        <v>79</v>
      </c>
      <c r="D38" s="136"/>
      <c r="E38" s="74"/>
      <c r="F38" s="76"/>
    </row>
    <row r="39" spans="3:6" outlineLevel="1" x14ac:dyDescent="0.35">
      <c r="C39" s="73" t="s">
        <v>80</v>
      </c>
      <c r="D39" s="136"/>
      <c r="E39" s="74"/>
      <c r="F39" s="76"/>
    </row>
    <row r="40" spans="3:6" outlineLevel="1" x14ac:dyDescent="0.35">
      <c r="C40" s="73" t="s">
        <v>81</v>
      </c>
      <c r="D40" s="136"/>
      <c r="E40" s="74"/>
      <c r="F40" s="76"/>
    </row>
    <row r="41" spans="3:6" outlineLevel="1" x14ac:dyDescent="0.35">
      <c r="C41" s="73" t="s">
        <v>82</v>
      </c>
      <c r="D41" s="136"/>
      <c r="E41" s="74"/>
      <c r="F41" s="76"/>
    </row>
    <row r="42" spans="3:6" outlineLevel="1" x14ac:dyDescent="0.35">
      <c r="C42" s="73" t="s">
        <v>83</v>
      </c>
      <c r="D42" s="136"/>
      <c r="E42" s="74"/>
      <c r="F42" s="76"/>
    </row>
    <row r="43" spans="3:6" outlineLevel="1" x14ac:dyDescent="0.35">
      <c r="C43" s="73" t="s">
        <v>84</v>
      </c>
      <c r="D43" s="136"/>
      <c r="E43" s="74"/>
      <c r="F43" s="76"/>
    </row>
    <row r="44" spans="3:6" outlineLevel="1" x14ac:dyDescent="0.35">
      <c r="C44" s="73" t="s">
        <v>85</v>
      </c>
      <c r="D44" s="136"/>
      <c r="E44" s="74"/>
      <c r="F44" s="76"/>
    </row>
    <row r="45" spans="3:6" outlineLevel="1" x14ac:dyDescent="0.35">
      <c r="C45" s="73" t="s">
        <v>86</v>
      </c>
      <c r="D45" s="136"/>
      <c r="E45" s="74"/>
      <c r="F45" s="76"/>
    </row>
    <row r="46" spans="3:6" outlineLevel="1" x14ac:dyDescent="0.35">
      <c r="C46" s="73" t="s">
        <v>87</v>
      </c>
      <c r="D46" s="136"/>
      <c r="E46" s="74"/>
      <c r="F46" s="76"/>
    </row>
    <row r="47" spans="3:6" outlineLevel="1" x14ac:dyDescent="0.35">
      <c r="C47" s="73" t="s">
        <v>88</v>
      </c>
      <c r="D47" s="136"/>
      <c r="E47" s="74"/>
      <c r="F47" s="76"/>
    </row>
    <row r="48" spans="3:6" outlineLevel="1" x14ac:dyDescent="0.35">
      <c r="C48" s="134" t="s">
        <v>89</v>
      </c>
      <c r="D48" s="136"/>
      <c r="E48" s="74"/>
      <c r="F48" s="76"/>
    </row>
    <row r="49" spans="3:6" x14ac:dyDescent="0.35"/>
    <row r="50" spans="3:6" ht="28.5" x14ac:dyDescent="0.65">
      <c r="C50" s="72" t="s">
        <v>90</v>
      </c>
      <c r="D50" s="72"/>
    </row>
    <row r="51" spans="3:6" s="13" customFormat="1" ht="27" customHeight="1" outlineLevel="1" x14ac:dyDescent="0.35">
      <c r="C51" s="187" t="s">
        <v>64</v>
      </c>
      <c r="D51" s="187" t="s">
        <v>65</v>
      </c>
      <c r="E51" s="187" t="s">
        <v>66</v>
      </c>
      <c r="F51" s="187" t="s">
        <v>55</v>
      </c>
    </row>
    <row r="52" spans="3:6" outlineLevel="1" x14ac:dyDescent="0.35">
      <c r="C52" s="98" t="s">
        <v>91</v>
      </c>
      <c r="D52" s="98"/>
      <c r="E52" s="33"/>
      <c r="F52" s="33"/>
    </row>
    <row r="53" spans="3:6" outlineLevel="1" x14ac:dyDescent="0.35">
      <c r="C53" s="73" t="s">
        <v>92</v>
      </c>
      <c r="D53" s="136"/>
      <c r="E53" s="74"/>
      <c r="F53" s="75"/>
    </row>
    <row r="54" spans="3:6" outlineLevel="1" x14ac:dyDescent="0.35">
      <c r="C54" s="215" t="s">
        <v>75</v>
      </c>
      <c r="D54" s="215"/>
      <c r="E54" s="215"/>
      <c r="F54" s="216"/>
    </row>
    <row r="55" spans="3:6" outlineLevel="1" x14ac:dyDescent="0.35">
      <c r="C55" s="73" t="s">
        <v>93</v>
      </c>
      <c r="D55" s="136"/>
      <c r="E55" s="74"/>
      <c r="F55" s="76"/>
    </row>
    <row r="56" spans="3:6" outlineLevel="1" x14ac:dyDescent="0.35">
      <c r="C56" s="73" t="s">
        <v>94</v>
      </c>
      <c r="D56" s="136"/>
      <c r="E56" s="74"/>
      <c r="F56" s="76"/>
    </row>
    <row r="57" spans="3:6" outlineLevel="1" x14ac:dyDescent="0.35">
      <c r="C57" s="73" t="s">
        <v>95</v>
      </c>
      <c r="D57" s="136"/>
      <c r="E57" s="74"/>
      <c r="F57" s="76"/>
    </row>
    <row r="58" spans="3:6" outlineLevel="1" x14ac:dyDescent="0.35">
      <c r="C58" s="73" t="s">
        <v>96</v>
      </c>
      <c r="D58" s="136"/>
      <c r="E58" s="74"/>
      <c r="F58" s="76"/>
    </row>
    <row r="59" spans="3:6" outlineLevel="1" x14ac:dyDescent="0.35">
      <c r="C59" s="73" t="s">
        <v>97</v>
      </c>
      <c r="D59" s="136"/>
      <c r="E59" s="74"/>
      <c r="F59" s="76"/>
    </row>
    <row r="60" spans="3:6" outlineLevel="1" x14ac:dyDescent="0.35">
      <c r="C60" s="73" t="s">
        <v>98</v>
      </c>
      <c r="D60" s="136"/>
      <c r="E60" s="74"/>
      <c r="F60" s="76"/>
    </row>
    <row r="61" spans="3:6" outlineLevel="1" x14ac:dyDescent="0.35">
      <c r="C61" s="73" t="s">
        <v>99</v>
      </c>
      <c r="D61" s="136"/>
      <c r="E61" s="74"/>
      <c r="F61" s="76"/>
    </row>
    <row r="62" spans="3:6" outlineLevel="1" x14ac:dyDescent="0.35">
      <c r="C62" s="73" t="s">
        <v>100</v>
      </c>
      <c r="D62" s="136"/>
      <c r="E62" s="74"/>
      <c r="F62" s="76"/>
    </row>
    <row r="63" spans="3:6" outlineLevel="1" x14ac:dyDescent="0.35">
      <c r="C63" s="73" t="s">
        <v>101</v>
      </c>
      <c r="D63" s="136"/>
      <c r="E63" s="74"/>
      <c r="F63" s="76"/>
    </row>
    <row r="64" spans="3:6" x14ac:dyDescent="0.35"/>
    <row r="65" spans="3:6" ht="28.5" x14ac:dyDescent="0.65">
      <c r="C65" s="72" t="s">
        <v>102</v>
      </c>
      <c r="D65" s="72"/>
    </row>
    <row r="66" spans="3:6" s="13" customFormat="1" ht="26.9" customHeight="1" outlineLevel="1" x14ac:dyDescent="0.35">
      <c r="C66" s="188" t="s">
        <v>64</v>
      </c>
      <c r="D66" s="189" t="s">
        <v>65</v>
      </c>
      <c r="E66" s="189" t="s">
        <v>103</v>
      </c>
      <c r="F66" s="189" t="s">
        <v>55</v>
      </c>
    </row>
    <row r="67" spans="3:6" outlineLevel="1" x14ac:dyDescent="0.35">
      <c r="C67" s="215" t="s">
        <v>75</v>
      </c>
      <c r="D67" s="215"/>
      <c r="E67" s="215"/>
      <c r="F67" s="216"/>
    </row>
    <row r="68" spans="3:6" outlineLevel="1" x14ac:dyDescent="0.35">
      <c r="C68" s="73" t="s">
        <v>104</v>
      </c>
      <c r="D68" s="136"/>
      <c r="E68" s="74"/>
      <c r="F68" s="76"/>
    </row>
    <row r="69" spans="3:6" outlineLevel="1" x14ac:dyDescent="0.35">
      <c r="C69" s="73" t="s">
        <v>105</v>
      </c>
      <c r="D69" s="136"/>
      <c r="E69" s="74"/>
      <c r="F69" s="76"/>
    </row>
    <row r="70" spans="3:6" outlineLevel="1" x14ac:dyDescent="0.35">
      <c r="C70" s="73" t="s">
        <v>106</v>
      </c>
      <c r="D70" s="136"/>
      <c r="E70" s="74"/>
      <c r="F70" s="76"/>
    </row>
    <row r="71" spans="3:6" outlineLevel="1" x14ac:dyDescent="0.35">
      <c r="C71" s="73" t="s">
        <v>107</v>
      </c>
      <c r="D71" s="136"/>
      <c r="E71" s="74"/>
      <c r="F71" s="76"/>
    </row>
    <row r="72" spans="3:6" outlineLevel="1" x14ac:dyDescent="0.35">
      <c r="C72" s="73" t="s">
        <v>108</v>
      </c>
      <c r="D72" s="136"/>
      <c r="E72" s="74"/>
      <c r="F72" s="76"/>
    </row>
    <row r="73" spans="3:6" outlineLevel="1" x14ac:dyDescent="0.35">
      <c r="C73" s="73" t="s">
        <v>109</v>
      </c>
      <c r="D73" s="136"/>
      <c r="E73" s="74"/>
      <c r="F73" s="76"/>
    </row>
    <row r="74" spans="3:6" outlineLevel="1" x14ac:dyDescent="0.35">
      <c r="C74" s="73" t="s">
        <v>110</v>
      </c>
      <c r="D74" s="136"/>
      <c r="E74" s="74"/>
      <c r="F74" s="76"/>
    </row>
    <row r="75" spans="3:6" outlineLevel="1" x14ac:dyDescent="0.35">
      <c r="C75" s="73" t="s">
        <v>111</v>
      </c>
      <c r="D75" s="136"/>
      <c r="E75" s="74"/>
      <c r="F75" s="76"/>
    </row>
    <row r="76" spans="3:6" outlineLevel="1" x14ac:dyDescent="0.35">
      <c r="C76" s="73" t="s">
        <v>112</v>
      </c>
      <c r="D76" s="136"/>
      <c r="E76" s="74"/>
      <c r="F76" s="76"/>
    </row>
    <row r="77" spans="3:6" outlineLevel="1" x14ac:dyDescent="0.35">
      <c r="C77" s="73" t="s">
        <v>113</v>
      </c>
      <c r="D77" s="136"/>
      <c r="E77" s="74"/>
      <c r="F77" s="76"/>
    </row>
    <row r="78" spans="3:6" x14ac:dyDescent="0.35"/>
    <row r="79" spans="3:6" x14ac:dyDescent="0.35"/>
    <row r="80" spans="3:6" x14ac:dyDescent="0.35"/>
    <row r="81" x14ac:dyDescent="0.35"/>
  </sheetData>
  <mergeCells count="10">
    <mergeCell ref="C67:F67"/>
    <mergeCell ref="C54:F54"/>
    <mergeCell ref="C34:F34"/>
    <mergeCell ref="C10:F10"/>
    <mergeCell ref="E16:F16"/>
    <mergeCell ref="E17:F17"/>
    <mergeCell ref="E18:F18"/>
    <mergeCell ref="E19:F19"/>
    <mergeCell ref="E20:F20"/>
    <mergeCell ref="E21:F21"/>
  </mergeCells>
  <conditionalFormatting sqref="F35:F37 F39:F47">
    <cfRule type="expression" dxfId="68" priority="14">
      <formula>E35="Individual"</formula>
    </cfRule>
    <cfRule type="expression" dxfId="67" priority="16">
      <formula>E35="no bid"</formula>
    </cfRule>
  </conditionalFormatting>
  <conditionalFormatting sqref="F55:F63">
    <cfRule type="expression" dxfId="66" priority="12">
      <formula>E55="Individual"</formula>
    </cfRule>
    <cfRule type="expression" dxfId="65" priority="13">
      <formula>E55="no bid"</formula>
    </cfRule>
  </conditionalFormatting>
  <conditionalFormatting sqref="F68:F77">
    <cfRule type="expression" dxfId="64" priority="10">
      <formula>E68="Individual"</formula>
    </cfRule>
    <cfRule type="expression" dxfId="63" priority="11">
      <formula>E68="no bid"</formula>
    </cfRule>
  </conditionalFormatting>
  <conditionalFormatting sqref="E17:E21">
    <cfRule type="expression" dxfId="62" priority="58">
      <formula>$D17="No"</formula>
    </cfRule>
  </conditionalFormatting>
  <conditionalFormatting sqref="F38">
    <cfRule type="expression" dxfId="61" priority="3">
      <formula>E38="Individual"</formula>
    </cfRule>
    <cfRule type="expression" dxfId="60" priority="4">
      <formula>E38="no bid"</formula>
    </cfRule>
  </conditionalFormatting>
  <conditionalFormatting sqref="F48">
    <cfRule type="expression" dxfId="59" priority="1">
      <formula>E48="Individual"</formula>
    </cfRule>
    <cfRule type="expression" dxfId="58" priority="2">
      <formula>E48="no bid"</formula>
    </cfRule>
  </conditionalFormatting>
  <dataValidations count="1">
    <dataValidation type="list" allowBlank="1" showInputMessage="1" showErrorMessage="1" sqref="F68:F77 F55:F63 F35:F48" xr:uid="{00000000-0002-0000-0100-000000000000}">
      <formula1>$C$17:$C$21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'Drop downs'!$C$3:$C$4</xm:f>
          </x14:formula1>
          <xm:sqref>E53 E26:E33</xm:sqref>
        </x14:dataValidation>
        <x14:dataValidation type="list" allowBlank="1" showInputMessage="1" showErrorMessage="1" xr:uid="{00000000-0002-0000-0100-000003000000}">
          <x14:formula1>
            <xm:f>'Drop downs'!$C$3:$C$5</xm:f>
          </x14:formula1>
          <xm:sqref>E55:E63 E68:E77 E35:E48</xm:sqref>
        </x14:dataValidation>
        <x14:dataValidation type="list" allowBlank="1" showInputMessage="1" showErrorMessage="1" xr:uid="{00000000-0002-0000-0100-000004000000}">
          <x14:formula1>
            <xm:f>'Drop downs'!$D$3:$D$4</xm:f>
          </x14:formula1>
          <xm:sqref>D17:D21 D68:D77 D55:D63 D53 D26:D33 D35:D48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Y790"/>
  <sheetViews>
    <sheetView showGridLines="0" zoomScale="55" zoomScaleNormal="55" workbookViewId="0"/>
  </sheetViews>
  <sheetFormatPr defaultColWidth="0" defaultRowHeight="14.5" outlineLevelRow="1" x14ac:dyDescent="0.35"/>
  <cols>
    <col min="1" max="1" width="5.81640625" customWidth="1"/>
    <col min="2" max="2" width="3" customWidth="1"/>
    <col min="3" max="3" width="37.453125" customWidth="1"/>
    <col min="4" max="4" width="75.7265625" style="13" customWidth="1"/>
    <col min="5" max="5" width="1.7265625" customWidth="1"/>
    <col min="6" max="12" width="17.81640625" customWidth="1"/>
    <col min="13" max="13" width="3.1796875" customWidth="1"/>
    <col min="14" max="20" width="17.81640625" customWidth="1"/>
    <col min="21" max="21" width="7.54296875" customWidth="1"/>
    <col min="22" max="25" width="0" hidden="1" customWidth="1"/>
    <col min="26" max="16384" width="9.26953125" hidden="1"/>
  </cols>
  <sheetData>
    <row r="2" spans="2:20" ht="28.5" x14ac:dyDescent="0.65">
      <c r="B2" s="70" t="s">
        <v>114</v>
      </c>
    </row>
    <row r="4" spans="2:20" x14ac:dyDescent="0.35">
      <c r="B4" s="1" t="s">
        <v>6</v>
      </c>
      <c r="C4" s="1"/>
      <c r="D4" s="142"/>
      <c r="E4" s="6"/>
      <c r="F4" s="6"/>
      <c r="G4" s="6"/>
      <c r="H4" s="6"/>
      <c r="I4" s="6"/>
      <c r="J4" s="6"/>
      <c r="K4" s="6"/>
      <c r="L4" s="2"/>
      <c r="M4" s="2"/>
      <c r="N4" s="2"/>
      <c r="O4" s="6"/>
      <c r="P4" s="6"/>
      <c r="Q4" s="6"/>
      <c r="R4" s="6"/>
      <c r="S4" s="6"/>
      <c r="T4" s="2"/>
    </row>
    <row r="5" spans="2:20" ht="14.9" customHeight="1" x14ac:dyDescent="0.35">
      <c r="B5" t="s">
        <v>115</v>
      </c>
      <c r="C5" s="13"/>
      <c r="E5" s="13"/>
      <c r="F5" s="13"/>
      <c r="G5" s="13"/>
      <c r="H5" s="13"/>
      <c r="I5" s="13"/>
      <c r="J5" s="13"/>
      <c r="K5" s="13"/>
      <c r="L5" s="13"/>
      <c r="M5" s="29"/>
      <c r="N5" s="29"/>
      <c r="O5" s="29"/>
      <c r="P5" s="29"/>
      <c r="Q5" s="29"/>
      <c r="R5" s="29"/>
      <c r="S5" s="29"/>
      <c r="T5" s="29"/>
    </row>
    <row r="6" spans="2:20" ht="14.9" customHeight="1" x14ac:dyDescent="0.35">
      <c r="C6" s="13"/>
      <c r="E6" s="13"/>
      <c r="F6" s="13"/>
      <c r="G6" s="13"/>
      <c r="H6" s="13"/>
      <c r="I6" s="13"/>
      <c r="J6" s="13"/>
      <c r="K6" s="13"/>
      <c r="L6" s="13"/>
      <c r="M6" s="29"/>
      <c r="N6" s="29"/>
      <c r="O6" s="29"/>
      <c r="P6" s="29"/>
      <c r="Q6" s="29"/>
      <c r="R6" s="29"/>
      <c r="S6" s="29"/>
      <c r="T6" s="29"/>
    </row>
    <row r="7" spans="2:20" x14ac:dyDescent="0.35">
      <c r="B7" s="3" t="s">
        <v>116</v>
      </c>
      <c r="D7" s="29"/>
      <c r="E7" s="29"/>
      <c r="F7" s="29"/>
      <c r="G7" s="29"/>
      <c r="H7" s="29"/>
      <c r="I7" s="29"/>
      <c r="J7" s="29"/>
      <c r="K7" s="29"/>
      <c r="L7" s="29"/>
      <c r="M7" s="29"/>
      <c r="N7" s="29"/>
      <c r="O7" s="29"/>
      <c r="P7" s="29"/>
      <c r="Q7" s="29"/>
      <c r="R7" s="29"/>
      <c r="S7" s="29"/>
      <c r="T7" s="29"/>
    </row>
    <row r="8" spans="2:20" x14ac:dyDescent="0.35">
      <c r="B8" s="17" t="s">
        <v>7</v>
      </c>
      <c r="C8" s="12" t="s">
        <v>117</v>
      </c>
      <c r="D8" s="29"/>
      <c r="E8" s="29"/>
      <c r="F8" s="29"/>
      <c r="G8" s="29"/>
      <c r="H8" s="29"/>
      <c r="I8" s="29"/>
      <c r="J8" s="29"/>
      <c r="K8" s="29"/>
      <c r="L8" s="29"/>
      <c r="M8" s="29"/>
      <c r="N8" s="29"/>
      <c r="O8" s="29"/>
      <c r="P8" s="29"/>
      <c r="Q8" s="29"/>
      <c r="R8" s="29"/>
      <c r="S8" s="29"/>
      <c r="T8" s="29"/>
    </row>
    <row r="9" spans="2:20" x14ac:dyDescent="0.35">
      <c r="B9" s="17" t="s">
        <v>7</v>
      </c>
      <c r="C9" s="12" t="s">
        <v>118</v>
      </c>
      <c r="D9" s="29"/>
      <c r="E9" s="29"/>
      <c r="F9" s="29"/>
      <c r="G9" s="29"/>
      <c r="H9" s="29"/>
      <c r="I9" s="29"/>
      <c r="J9" s="29"/>
      <c r="K9" s="29"/>
      <c r="L9" s="29"/>
      <c r="M9" s="29"/>
      <c r="N9" s="29"/>
      <c r="O9" s="29"/>
      <c r="P9" s="29"/>
      <c r="Q9" s="29"/>
      <c r="R9" s="29"/>
      <c r="S9" s="29"/>
      <c r="T9" s="29"/>
    </row>
    <row r="10" spans="2:20" x14ac:dyDescent="0.35">
      <c r="B10" s="17" t="s">
        <v>7</v>
      </c>
      <c r="C10" s="12" t="s">
        <v>119</v>
      </c>
      <c r="D10" s="29"/>
      <c r="E10" s="29"/>
      <c r="F10" s="29"/>
      <c r="G10" s="29"/>
      <c r="H10" s="29"/>
      <c r="I10" s="29"/>
      <c r="J10" s="29"/>
      <c r="K10" s="29"/>
      <c r="L10" s="29"/>
      <c r="M10" s="29"/>
      <c r="N10" s="29"/>
      <c r="O10" s="29"/>
      <c r="P10" s="29"/>
      <c r="Q10" s="29"/>
      <c r="R10" s="29"/>
      <c r="S10" s="29"/>
      <c r="T10" s="29"/>
    </row>
    <row r="11" spans="2:20" x14ac:dyDescent="0.35">
      <c r="B11" s="17" t="s">
        <v>7</v>
      </c>
      <c r="C11" s="208" t="s">
        <v>728</v>
      </c>
      <c r="D11" s="12"/>
      <c r="E11" s="12"/>
      <c r="F11" s="12"/>
      <c r="G11" s="12"/>
      <c r="H11" s="12"/>
      <c r="I11" s="12"/>
      <c r="J11" s="12"/>
      <c r="K11" s="12"/>
      <c r="L11" s="12"/>
      <c r="M11" s="12"/>
      <c r="N11" s="29"/>
      <c r="O11" s="29"/>
      <c r="P11" s="29"/>
      <c r="Q11" s="29"/>
      <c r="R11" s="29"/>
      <c r="S11" s="29"/>
      <c r="T11" s="29"/>
    </row>
    <row r="12" spans="2:20" x14ac:dyDescent="0.35">
      <c r="B12" s="17"/>
      <c r="C12" s="190" t="s">
        <v>729</v>
      </c>
      <c r="D12" s="12"/>
      <c r="E12" s="12"/>
      <c r="F12" s="12"/>
      <c r="G12" s="12"/>
      <c r="H12" s="12"/>
      <c r="I12" s="12"/>
      <c r="J12" s="12"/>
      <c r="K12" s="12"/>
      <c r="L12" s="12"/>
      <c r="M12" s="12"/>
      <c r="N12" s="206"/>
      <c r="O12" s="206"/>
      <c r="P12" s="206"/>
      <c r="Q12" s="206"/>
      <c r="R12" s="206"/>
      <c r="S12" s="206"/>
      <c r="T12" s="206"/>
    </row>
    <row r="13" spans="2:20" x14ac:dyDescent="0.35">
      <c r="B13" s="17"/>
      <c r="C13" s="12" t="s">
        <v>723</v>
      </c>
      <c r="D13" s="29"/>
      <c r="E13" s="29"/>
      <c r="F13" s="29"/>
      <c r="G13" s="29"/>
      <c r="H13" s="29"/>
      <c r="I13" s="29"/>
      <c r="J13" s="29"/>
      <c r="K13" s="29"/>
      <c r="L13" s="29"/>
      <c r="M13" s="29"/>
      <c r="N13" s="29"/>
      <c r="O13" s="29"/>
      <c r="P13" s="29"/>
      <c r="Q13" s="29"/>
      <c r="R13" s="29"/>
      <c r="S13" s="29"/>
      <c r="T13" s="29"/>
    </row>
    <row r="14" spans="2:20" x14ac:dyDescent="0.35">
      <c r="B14" s="17"/>
      <c r="C14" s="12" t="s">
        <v>725</v>
      </c>
      <c r="D14" s="206"/>
      <c r="E14" s="206"/>
      <c r="F14" s="206"/>
      <c r="G14" s="206"/>
      <c r="H14" s="206"/>
      <c r="I14" s="206"/>
      <c r="J14" s="206"/>
      <c r="K14" s="206"/>
      <c r="L14" s="206"/>
      <c r="M14" s="206"/>
      <c r="N14" s="206"/>
      <c r="O14" s="206"/>
      <c r="P14" s="206"/>
      <c r="Q14" s="206"/>
      <c r="R14" s="206"/>
      <c r="S14" s="206"/>
      <c r="T14" s="206"/>
    </row>
    <row r="15" spans="2:20" x14ac:dyDescent="0.35">
      <c r="B15" s="17"/>
      <c r="C15" s="12" t="s">
        <v>727</v>
      </c>
      <c r="D15" s="206"/>
      <c r="E15" s="206"/>
      <c r="F15" s="206"/>
      <c r="G15" s="206"/>
      <c r="H15" s="206"/>
      <c r="I15" s="206"/>
      <c r="J15" s="206"/>
      <c r="K15" s="206"/>
      <c r="L15" s="206"/>
      <c r="M15" s="206"/>
      <c r="N15" s="206"/>
      <c r="O15" s="206"/>
      <c r="P15" s="206"/>
      <c r="Q15" s="206"/>
      <c r="R15" s="206"/>
      <c r="S15" s="206"/>
      <c r="T15" s="206"/>
    </row>
    <row r="16" spans="2:20" x14ac:dyDescent="0.35">
      <c r="B16" s="17"/>
      <c r="C16" s="12" t="s">
        <v>726</v>
      </c>
      <c r="D16" s="206"/>
      <c r="E16" s="206"/>
      <c r="F16" s="206"/>
      <c r="G16" s="206"/>
      <c r="H16" s="206"/>
      <c r="I16" s="206"/>
      <c r="J16" s="206"/>
      <c r="K16" s="206"/>
      <c r="L16" s="206"/>
      <c r="M16" s="206"/>
      <c r="N16" s="206"/>
      <c r="O16" s="206"/>
      <c r="P16" s="206"/>
      <c r="Q16" s="206"/>
      <c r="R16" s="206"/>
      <c r="S16" s="206"/>
      <c r="T16" s="206"/>
    </row>
    <row r="17" spans="2:20" x14ac:dyDescent="0.35">
      <c r="B17" s="17"/>
      <c r="C17" s="12" t="s">
        <v>724</v>
      </c>
      <c r="D17" s="206"/>
      <c r="E17" s="206"/>
      <c r="F17" s="206"/>
      <c r="G17" s="206"/>
      <c r="H17" s="206"/>
      <c r="I17" s="206"/>
      <c r="J17" s="206"/>
      <c r="K17" s="206"/>
      <c r="L17" s="206"/>
      <c r="M17" s="206"/>
      <c r="N17" s="206"/>
      <c r="O17" s="206"/>
      <c r="P17" s="206"/>
      <c r="Q17" s="206"/>
      <c r="R17" s="206"/>
      <c r="S17" s="206"/>
      <c r="T17" s="206"/>
    </row>
    <row r="18" spans="2:20" x14ac:dyDescent="0.35">
      <c r="B18" s="17" t="s">
        <v>7</v>
      </c>
      <c r="C18" s="12" t="s">
        <v>731</v>
      </c>
      <c r="D18" s="206"/>
      <c r="E18" s="206"/>
      <c r="F18" s="206"/>
      <c r="G18" s="206"/>
      <c r="H18" s="206"/>
      <c r="I18" s="206"/>
      <c r="J18" s="206"/>
      <c r="K18" s="206"/>
      <c r="L18" s="206"/>
      <c r="M18" s="206"/>
      <c r="N18" s="206"/>
      <c r="O18" s="206"/>
      <c r="P18" s="206"/>
      <c r="Q18" s="206"/>
      <c r="R18" s="206"/>
      <c r="S18" s="206"/>
      <c r="T18" s="206"/>
    </row>
    <row r="19" spans="2:20" x14ac:dyDescent="0.35">
      <c r="B19" s="17" t="s">
        <v>7</v>
      </c>
      <c r="C19" s="12" t="s">
        <v>730</v>
      </c>
      <c r="D19" s="206"/>
      <c r="E19" s="206"/>
      <c r="F19" s="206"/>
      <c r="G19" s="206"/>
      <c r="H19" s="206"/>
      <c r="I19" s="206"/>
      <c r="J19" s="206"/>
      <c r="K19" s="206"/>
      <c r="L19" s="206"/>
      <c r="M19" s="206"/>
      <c r="N19" s="206"/>
      <c r="O19" s="206"/>
      <c r="P19" s="206"/>
      <c r="Q19" s="206"/>
      <c r="R19" s="206"/>
      <c r="S19" s="206"/>
      <c r="T19" s="206"/>
    </row>
    <row r="20" spans="2:20" x14ac:dyDescent="0.35">
      <c r="B20" s="17" t="s">
        <v>7</v>
      </c>
      <c r="C20" s="12" t="s">
        <v>120</v>
      </c>
      <c r="D20" s="29"/>
      <c r="E20" s="29"/>
      <c r="F20" s="29"/>
      <c r="G20" s="29"/>
      <c r="H20" s="29"/>
      <c r="I20" s="29"/>
      <c r="J20" s="29"/>
      <c r="K20" s="29"/>
      <c r="L20" s="29"/>
      <c r="M20" s="29"/>
      <c r="N20" s="29"/>
      <c r="O20" s="29"/>
      <c r="P20" s="29"/>
      <c r="Q20" s="29"/>
      <c r="R20" s="29"/>
      <c r="S20" s="29"/>
      <c r="T20" s="29"/>
    </row>
    <row r="21" spans="2:20" ht="14.9" customHeight="1" x14ac:dyDescent="0.35">
      <c r="B21" s="17" t="s">
        <v>7</v>
      </c>
      <c r="C21" s="122" t="s">
        <v>121</v>
      </c>
      <c r="E21" s="13"/>
      <c r="F21" s="13"/>
      <c r="G21" s="13"/>
      <c r="H21" s="13"/>
      <c r="I21" s="13"/>
      <c r="J21" s="13"/>
      <c r="K21" s="13"/>
      <c r="L21" s="13"/>
      <c r="M21" s="13"/>
      <c r="N21" s="13"/>
      <c r="O21" s="29"/>
      <c r="P21" s="29"/>
      <c r="Q21" s="29"/>
      <c r="R21" s="29"/>
      <c r="S21" s="29"/>
      <c r="T21" s="29"/>
    </row>
    <row r="22" spans="2:20" x14ac:dyDescent="0.35">
      <c r="B22" s="17" t="s">
        <v>7</v>
      </c>
      <c r="C22" s="12" t="s">
        <v>122</v>
      </c>
      <c r="D22" s="89"/>
      <c r="E22" s="89"/>
      <c r="F22" s="89"/>
      <c r="G22" s="89"/>
      <c r="H22" s="89"/>
      <c r="I22" s="89"/>
      <c r="J22" s="89"/>
      <c r="K22" s="89"/>
      <c r="L22" s="89"/>
      <c r="M22" s="89"/>
      <c r="N22" s="89"/>
      <c r="O22" s="90"/>
      <c r="P22" s="90"/>
      <c r="Q22" s="90"/>
      <c r="R22" s="90"/>
      <c r="S22" s="90"/>
      <c r="T22" s="90"/>
    </row>
    <row r="23" spans="2:20" ht="3" customHeight="1" x14ac:dyDescent="0.35">
      <c r="B23" s="17"/>
      <c r="C23" s="12"/>
      <c r="D23" s="29"/>
      <c r="E23" s="29"/>
      <c r="F23" s="29"/>
      <c r="G23" s="29"/>
      <c r="H23" s="29"/>
      <c r="I23" s="29"/>
      <c r="J23" s="29"/>
      <c r="K23" s="29"/>
      <c r="L23" s="29"/>
      <c r="M23" s="29"/>
      <c r="N23" s="29"/>
      <c r="O23" s="29"/>
      <c r="P23" s="29"/>
      <c r="Q23" s="29"/>
      <c r="R23" s="29"/>
      <c r="S23" s="29"/>
      <c r="T23" s="29"/>
    </row>
    <row r="24" spans="2:20" ht="14.9" customHeight="1" x14ac:dyDescent="0.35">
      <c r="B24" s="80" t="s">
        <v>123</v>
      </c>
      <c r="D24" s="66"/>
      <c r="E24" s="66"/>
      <c r="F24" s="66"/>
      <c r="G24" s="66"/>
      <c r="H24" s="66"/>
      <c r="I24" s="66"/>
      <c r="J24" s="66"/>
      <c r="K24" s="66"/>
      <c r="L24" s="66"/>
      <c r="M24" s="66"/>
      <c r="N24" s="66"/>
      <c r="O24" s="30"/>
      <c r="P24" s="30"/>
      <c r="Q24" s="30"/>
      <c r="R24" s="30"/>
      <c r="S24" s="30"/>
      <c r="T24" s="30"/>
    </row>
    <row r="25" spans="2:20" ht="14.9" customHeight="1" x14ac:dyDescent="0.35">
      <c r="B25" s="17" t="s">
        <v>7</v>
      </c>
      <c r="C25" s="123" t="s">
        <v>124</v>
      </c>
      <c r="D25" s="66"/>
      <c r="E25" s="66"/>
      <c r="F25" s="66"/>
      <c r="G25" s="66"/>
      <c r="H25" s="66"/>
      <c r="I25" s="66"/>
      <c r="J25" s="66"/>
      <c r="K25" s="66"/>
      <c r="L25" s="66"/>
      <c r="M25" s="66"/>
      <c r="N25" s="66"/>
      <c r="O25" s="30"/>
      <c r="P25" s="30"/>
      <c r="Q25" s="30"/>
      <c r="R25" s="30"/>
      <c r="S25" s="30"/>
      <c r="T25" s="30"/>
    </row>
    <row r="26" spans="2:20" ht="14.9" customHeight="1" x14ac:dyDescent="0.35">
      <c r="B26" s="17" t="s">
        <v>7</v>
      </c>
      <c r="C26" s="12" t="s">
        <v>125</v>
      </c>
      <c r="D26" s="66"/>
      <c r="E26" s="66"/>
      <c r="F26" s="66"/>
      <c r="G26" s="66"/>
      <c r="H26" s="66"/>
      <c r="I26" s="66"/>
      <c r="J26" s="66"/>
      <c r="K26" s="66"/>
      <c r="L26" s="66"/>
      <c r="M26" s="66"/>
      <c r="N26" s="66"/>
      <c r="O26" s="30"/>
      <c r="P26" s="30"/>
      <c r="Q26" s="30"/>
      <c r="R26" s="30"/>
      <c r="S26" s="30"/>
      <c r="T26" s="30"/>
    </row>
    <row r="27" spans="2:20" ht="4.5" customHeight="1" x14ac:dyDescent="0.35">
      <c r="B27" s="17"/>
      <c r="C27" s="12"/>
      <c r="D27" s="66"/>
      <c r="E27" s="66"/>
      <c r="F27" s="66"/>
      <c r="G27" s="66"/>
      <c r="H27" s="66"/>
      <c r="I27" s="66"/>
      <c r="J27" s="66"/>
      <c r="K27" s="66"/>
      <c r="L27" s="66"/>
      <c r="M27" s="66"/>
      <c r="N27" s="66"/>
      <c r="O27" s="30"/>
      <c r="P27" s="30"/>
      <c r="Q27" s="30"/>
      <c r="R27" s="30"/>
      <c r="S27" s="30"/>
      <c r="T27" s="30"/>
    </row>
    <row r="28" spans="2:20" ht="14.9" customHeight="1" x14ac:dyDescent="0.35">
      <c r="B28" s="80" t="s">
        <v>126</v>
      </c>
      <c r="D28" s="66"/>
      <c r="E28" s="66"/>
      <c r="F28" s="66"/>
      <c r="G28" s="66"/>
      <c r="H28" s="66"/>
      <c r="I28" s="66"/>
      <c r="J28" s="66"/>
      <c r="K28" s="66"/>
      <c r="L28" s="66"/>
      <c r="M28" s="66"/>
      <c r="N28" s="66"/>
      <c r="O28" s="30"/>
      <c r="P28" s="30"/>
      <c r="Q28" s="30"/>
      <c r="R28" s="30"/>
      <c r="S28" s="30"/>
      <c r="T28" s="30"/>
    </row>
    <row r="29" spans="2:20" ht="14.9" customHeight="1" x14ac:dyDescent="0.35">
      <c r="B29" s="17" t="s">
        <v>7</v>
      </c>
      <c r="C29" s="122" t="s">
        <v>127</v>
      </c>
      <c r="D29" s="126"/>
      <c r="E29" s="126"/>
      <c r="F29" s="126"/>
      <c r="G29" s="126"/>
      <c r="H29" s="126"/>
      <c r="I29" s="126"/>
      <c r="J29" s="126"/>
      <c r="K29" s="126"/>
      <c r="L29" s="126"/>
      <c r="M29" s="126"/>
      <c r="N29" s="126"/>
      <c r="O29" s="127"/>
      <c r="P29" s="127"/>
      <c r="Q29" s="30"/>
      <c r="R29" s="30"/>
      <c r="S29" s="30"/>
      <c r="T29" s="30"/>
    </row>
    <row r="30" spans="2:20" ht="14.9" customHeight="1" x14ac:dyDescent="0.35">
      <c r="B30" s="17" t="s">
        <v>7</v>
      </c>
      <c r="C30" s="122" t="s">
        <v>128</v>
      </c>
      <c r="D30" s="126"/>
      <c r="E30" s="126"/>
      <c r="F30" s="126"/>
      <c r="G30" s="126"/>
      <c r="H30" s="126"/>
      <c r="I30" s="126"/>
      <c r="J30" s="126"/>
      <c r="K30" s="126"/>
      <c r="L30" s="126"/>
      <c r="M30" s="126"/>
      <c r="N30" s="126"/>
      <c r="O30" s="127"/>
      <c r="P30" s="127"/>
      <c r="Q30" s="30"/>
      <c r="R30" s="30"/>
      <c r="S30" s="30"/>
      <c r="T30" s="30"/>
    </row>
    <row r="31" spans="2:20" ht="14.9" customHeight="1" x14ac:dyDescent="0.35">
      <c r="B31" s="17" t="s">
        <v>7</v>
      </c>
      <c r="C31" s="122" t="s">
        <v>129</v>
      </c>
      <c r="D31" s="126"/>
      <c r="E31" s="126"/>
      <c r="F31" s="126"/>
      <c r="G31" s="126"/>
      <c r="H31" s="126"/>
      <c r="I31" s="126"/>
      <c r="J31" s="126"/>
      <c r="K31" s="126"/>
      <c r="L31" s="126"/>
      <c r="M31" s="126"/>
      <c r="N31" s="126"/>
      <c r="O31" s="127"/>
      <c r="P31" s="127"/>
      <c r="Q31" s="30"/>
      <c r="R31" s="30"/>
      <c r="S31" s="30"/>
      <c r="T31" s="30"/>
    </row>
    <row r="32" spans="2:20" ht="14.9" customHeight="1" x14ac:dyDescent="0.35">
      <c r="B32" s="17"/>
      <c r="C32" s="122" t="s">
        <v>130</v>
      </c>
      <c r="D32" s="126"/>
      <c r="E32" s="126"/>
      <c r="F32" s="126"/>
      <c r="G32" s="126"/>
      <c r="H32" s="126"/>
      <c r="I32" s="126"/>
      <c r="J32" s="126"/>
      <c r="K32" s="126"/>
      <c r="L32" s="126"/>
      <c r="M32" s="126"/>
      <c r="N32" s="126"/>
      <c r="O32" s="127"/>
      <c r="P32" s="127"/>
      <c r="Q32" s="30"/>
      <c r="R32" s="30"/>
      <c r="S32" s="30"/>
      <c r="T32" s="30"/>
    </row>
    <row r="33" spans="2:20" ht="14.9" customHeight="1" x14ac:dyDescent="0.35">
      <c r="B33" s="17"/>
      <c r="C33" s="122" t="s">
        <v>131</v>
      </c>
      <c r="D33" s="126"/>
      <c r="E33" s="126"/>
      <c r="F33" s="126"/>
      <c r="G33" s="126"/>
      <c r="H33" s="126"/>
      <c r="I33" s="126"/>
      <c r="J33" s="126"/>
      <c r="K33" s="126"/>
      <c r="L33" s="126"/>
      <c r="M33" s="126"/>
      <c r="N33" s="126"/>
      <c r="O33" s="127"/>
      <c r="P33" s="127"/>
      <c r="Q33" s="30"/>
      <c r="R33" s="30"/>
      <c r="S33" s="30"/>
      <c r="T33" s="30"/>
    </row>
    <row r="34" spans="2:20" ht="14.9" customHeight="1" x14ac:dyDescent="0.35">
      <c r="B34" s="17" t="s">
        <v>7</v>
      </c>
      <c r="C34" s="122" t="s">
        <v>132</v>
      </c>
      <c r="D34" s="89"/>
      <c r="E34" s="89"/>
      <c r="F34" s="89"/>
      <c r="G34" s="89"/>
      <c r="H34" s="89"/>
      <c r="I34" s="89"/>
      <c r="J34" s="89"/>
      <c r="K34" s="89"/>
      <c r="L34" s="89"/>
      <c r="M34" s="89"/>
      <c r="N34" s="89"/>
      <c r="O34" s="128"/>
      <c r="P34" s="128"/>
      <c r="Q34" s="31"/>
      <c r="R34" s="31"/>
      <c r="S34" s="31"/>
      <c r="T34" s="31"/>
    </row>
    <row r="35" spans="2:20" x14ac:dyDescent="0.35">
      <c r="B35" s="17" t="s">
        <v>7</v>
      </c>
      <c r="C35" s="125" t="s">
        <v>133</v>
      </c>
      <c r="D35" s="67"/>
      <c r="E35" s="129"/>
      <c r="F35" s="129"/>
      <c r="G35" s="129"/>
      <c r="H35" s="129"/>
      <c r="I35" s="129"/>
      <c r="J35" s="129"/>
      <c r="K35" s="129"/>
      <c r="L35" s="129"/>
      <c r="M35" s="129"/>
      <c r="N35" s="129"/>
      <c r="O35" s="129"/>
      <c r="P35" s="129"/>
    </row>
    <row r="36" spans="2:20" ht="14.9" customHeight="1" x14ac:dyDescent="0.35">
      <c r="B36" s="17" t="s">
        <v>7</v>
      </c>
      <c r="C36" s="125" t="s">
        <v>134</v>
      </c>
      <c r="D36" s="67"/>
      <c r="E36" s="67"/>
      <c r="F36" s="67"/>
      <c r="G36" s="67"/>
      <c r="H36" s="67"/>
      <c r="I36" s="67"/>
      <c r="J36" s="67"/>
      <c r="K36" s="67"/>
      <c r="L36" s="67"/>
      <c r="M36" s="67"/>
      <c r="N36" s="67"/>
      <c r="O36" s="32"/>
      <c r="P36" s="32"/>
      <c r="Q36" s="32"/>
      <c r="R36" s="32"/>
      <c r="S36" s="32"/>
      <c r="T36" s="32"/>
    </row>
    <row r="37" spans="2:20" ht="14.9" customHeight="1" x14ac:dyDescent="0.35">
      <c r="B37" s="17"/>
      <c r="C37" s="125" t="s">
        <v>135</v>
      </c>
      <c r="D37" s="67"/>
      <c r="E37" s="67"/>
      <c r="F37" s="67"/>
      <c r="G37" s="67"/>
      <c r="H37" s="67"/>
      <c r="I37" s="67"/>
      <c r="J37" s="67"/>
      <c r="K37" s="67"/>
      <c r="L37" s="67"/>
      <c r="M37" s="67"/>
      <c r="N37" s="67"/>
      <c r="O37" s="32"/>
      <c r="P37" s="32"/>
      <c r="Q37" s="32"/>
      <c r="R37" s="32"/>
      <c r="S37" s="32"/>
      <c r="T37" s="32"/>
    </row>
    <row r="38" spans="2:20" ht="5.15" customHeight="1" x14ac:dyDescent="0.35">
      <c r="B38" s="17"/>
      <c r="C38" s="125"/>
      <c r="D38" s="67"/>
      <c r="E38" s="67"/>
      <c r="F38" s="67"/>
      <c r="G38" s="67"/>
      <c r="H38" s="67"/>
      <c r="I38" s="67"/>
      <c r="J38" s="67"/>
      <c r="K38" s="67"/>
      <c r="L38" s="67"/>
      <c r="M38" s="67"/>
      <c r="N38" s="67"/>
      <c r="O38" s="32"/>
      <c r="P38" s="32"/>
      <c r="Q38" s="32"/>
      <c r="R38" s="32"/>
      <c r="S38" s="32"/>
      <c r="T38" s="32"/>
    </row>
    <row r="39" spans="2:20" ht="14.9" customHeight="1" x14ac:dyDescent="0.35">
      <c r="B39" s="124" t="s">
        <v>136</v>
      </c>
      <c r="D39" s="126"/>
      <c r="E39" s="126"/>
      <c r="F39" s="126"/>
      <c r="G39" s="126"/>
      <c r="H39" s="126"/>
      <c r="I39" s="126"/>
      <c r="J39" s="126"/>
      <c r="K39" s="126"/>
      <c r="L39" s="126"/>
      <c r="M39" s="126"/>
      <c r="N39" s="126"/>
      <c r="O39" s="127"/>
      <c r="P39" s="127"/>
      <c r="Q39" s="30"/>
      <c r="R39" s="30"/>
      <c r="S39" s="30"/>
      <c r="T39" s="30"/>
    </row>
    <row r="40" spans="2:20" ht="14.9" customHeight="1" x14ac:dyDescent="0.35">
      <c r="B40" s="17" t="s">
        <v>7</v>
      </c>
      <c r="C40" s="12" t="s">
        <v>137</v>
      </c>
      <c r="D40" s="66"/>
      <c r="E40" s="66"/>
      <c r="F40" s="66"/>
      <c r="G40" s="66"/>
      <c r="H40" s="66"/>
      <c r="I40" s="66"/>
      <c r="J40" s="66"/>
      <c r="K40" s="66"/>
      <c r="L40" s="66"/>
      <c r="M40" s="66"/>
      <c r="N40" s="66"/>
      <c r="O40" s="30"/>
      <c r="P40" s="30"/>
      <c r="Q40" s="30"/>
      <c r="R40" s="30"/>
      <c r="S40" s="30"/>
      <c r="T40" s="30"/>
    </row>
    <row r="41" spans="2:20" ht="14.9" customHeight="1" x14ac:dyDescent="0.35">
      <c r="B41" s="17" t="s">
        <v>7</v>
      </c>
      <c r="C41" s="12" t="s">
        <v>138</v>
      </c>
      <c r="E41" s="13"/>
      <c r="F41" s="13"/>
      <c r="G41" s="13"/>
      <c r="H41" s="13"/>
      <c r="I41" s="13"/>
      <c r="J41" s="13"/>
      <c r="K41" s="13"/>
      <c r="L41" s="13"/>
      <c r="M41" s="13"/>
      <c r="N41" s="13"/>
      <c r="O41" s="29"/>
      <c r="P41" s="29"/>
      <c r="Q41" s="29"/>
      <c r="R41" s="29"/>
      <c r="S41" s="29"/>
      <c r="T41" s="29"/>
    </row>
    <row r="42" spans="2:20" ht="14.9" customHeight="1" x14ac:dyDescent="0.35">
      <c r="B42" s="17" t="s">
        <v>7</v>
      </c>
      <c r="C42" s="122" t="s">
        <v>139</v>
      </c>
      <c r="E42" s="13"/>
      <c r="F42" s="13"/>
      <c r="G42" s="13"/>
      <c r="H42" s="13"/>
      <c r="I42" s="13"/>
      <c r="J42" s="13"/>
      <c r="K42" s="13"/>
      <c r="L42" s="13"/>
      <c r="M42" s="13"/>
      <c r="N42" s="13"/>
      <c r="O42" s="29"/>
      <c r="P42" s="29"/>
      <c r="Q42" s="29"/>
      <c r="R42" s="29"/>
      <c r="S42" s="29"/>
      <c r="T42" s="29"/>
    </row>
    <row r="43" spans="2:20" ht="14.9" customHeight="1" x14ac:dyDescent="0.35">
      <c r="B43" s="17" t="s">
        <v>7</v>
      </c>
      <c r="C43" s="122" t="s">
        <v>140</v>
      </c>
      <c r="E43" s="13"/>
      <c r="F43" s="13"/>
      <c r="G43" s="13"/>
      <c r="H43" s="13"/>
      <c r="I43" s="13"/>
      <c r="J43" s="13"/>
      <c r="K43" s="13"/>
      <c r="L43" s="13"/>
      <c r="M43" s="13"/>
      <c r="N43" s="13"/>
      <c r="O43" s="29"/>
      <c r="P43" s="29"/>
      <c r="Q43" s="29"/>
      <c r="R43" s="29"/>
      <c r="S43" s="29"/>
      <c r="T43" s="29"/>
    </row>
    <row r="44" spans="2:20" x14ac:dyDescent="0.35">
      <c r="B44" s="21"/>
    </row>
    <row r="45" spans="2:20" x14ac:dyDescent="0.35">
      <c r="B45" s="21"/>
    </row>
    <row r="46" spans="2:20" ht="31" x14ac:dyDescent="0.7">
      <c r="B46" s="41" t="s">
        <v>141</v>
      </c>
      <c r="C46" s="42"/>
      <c r="D46" s="143"/>
      <c r="E46" s="43"/>
      <c r="F46" s="43"/>
      <c r="G46" s="43"/>
      <c r="H46" s="43"/>
      <c r="I46" s="43"/>
      <c r="J46" s="43"/>
      <c r="K46" s="43"/>
      <c r="L46" s="43"/>
      <c r="M46" s="43"/>
      <c r="N46" s="43"/>
      <c r="O46" s="43"/>
      <c r="P46" s="43"/>
      <c r="Q46" s="43"/>
      <c r="R46" s="43"/>
      <c r="S46" s="43"/>
      <c r="T46" s="43"/>
    </row>
    <row r="47" spans="2:20" x14ac:dyDescent="0.35">
      <c r="B47" s="69"/>
      <c r="D47" s="144"/>
    </row>
    <row r="48" spans="2:20" ht="21" x14ac:dyDescent="0.5">
      <c r="B48" s="64" t="s">
        <v>142</v>
      </c>
      <c r="D48" s="144"/>
    </row>
    <row r="49" spans="2:21" ht="21" x14ac:dyDescent="0.5">
      <c r="B49" s="44" t="str">
        <f>' P1 Countries of interest'!C26</f>
        <v>Cameroon</v>
      </c>
      <c r="C49" s="45"/>
      <c r="D49" s="145"/>
      <c r="E49" s="45"/>
      <c r="F49" s="45"/>
      <c r="G49" s="45"/>
      <c r="H49" s="45"/>
      <c r="I49" s="45"/>
      <c r="J49" s="45"/>
      <c r="K49" s="45"/>
      <c r="L49" s="45"/>
      <c r="M49" s="45"/>
      <c r="N49" s="45"/>
      <c r="O49" s="45"/>
      <c r="P49" s="45"/>
      <c r="Q49" s="45"/>
      <c r="R49" s="45"/>
      <c r="S49" s="45"/>
      <c r="T49" s="45"/>
    </row>
    <row r="50" spans="2:21" ht="14.5" customHeight="1" x14ac:dyDescent="0.35">
      <c r="B50" s="21"/>
      <c r="C50" s="39" t="str">
        <f>IF(_xlfn.XLOOKUP(B49,' P1 Countries of interest'!$C$26:$C$47,' P1 Countries of interest'!$E$26:$E$47,"",0)="Individual", "Please click the '+' sign on the left to place an individual bid","")</f>
        <v/>
      </c>
    </row>
    <row r="51" spans="2:21" ht="14.5" customHeight="1" outlineLevel="1" x14ac:dyDescent="0.35">
      <c r="B51" s="21"/>
      <c r="C51" s="109"/>
      <c r="D51" s="146"/>
      <c r="E51" s="68"/>
      <c r="F51" s="236" t="s">
        <v>143</v>
      </c>
      <c r="G51" s="236"/>
      <c r="H51" s="236"/>
      <c r="I51" s="236"/>
      <c r="J51" s="236"/>
      <c r="K51" s="236"/>
      <c r="L51" s="236"/>
      <c r="M51" s="68"/>
      <c r="N51" s="220" t="s">
        <v>144</v>
      </c>
      <c r="O51" s="220"/>
      <c r="P51" s="220"/>
      <c r="Q51" s="220"/>
      <c r="R51" s="220"/>
      <c r="S51" s="220"/>
      <c r="T51" s="220"/>
      <c r="U51" s="5"/>
    </row>
    <row r="52" spans="2:21" outlineLevel="1" x14ac:dyDescent="0.35">
      <c r="C52" s="248" t="str">
        <f>B49</f>
        <v>Cameroon</v>
      </c>
      <c r="D52" s="248" t="s">
        <v>145</v>
      </c>
      <c r="E52" s="117"/>
      <c r="F52" s="223" t="s">
        <v>146</v>
      </c>
      <c r="G52" s="223"/>
      <c r="H52" s="223"/>
      <c r="I52" s="223"/>
      <c r="J52" s="223"/>
      <c r="K52" s="223"/>
      <c r="L52" s="223"/>
      <c r="M52" s="68"/>
      <c r="N52" s="223" t="s">
        <v>147</v>
      </c>
      <c r="O52" s="223"/>
      <c r="P52" s="223"/>
      <c r="Q52" s="223"/>
      <c r="R52" s="223"/>
      <c r="S52" s="223"/>
      <c r="T52" s="223"/>
      <c r="U52" s="5"/>
    </row>
    <row r="53" spans="2:21" outlineLevel="1" x14ac:dyDescent="0.35">
      <c r="C53" s="249"/>
      <c r="D53" s="249"/>
      <c r="E53" s="117"/>
      <c r="F53" s="7" t="s">
        <v>148</v>
      </c>
      <c r="G53" s="7" t="s">
        <v>149</v>
      </c>
      <c r="H53" s="7" t="s">
        <v>150</v>
      </c>
      <c r="I53" s="7" t="s">
        <v>151</v>
      </c>
      <c r="J53" s="7" t="s">
        <v>152</v>
      </c>
      <c r="K53" s="7" t="s">
        <v>153</v>
      </c>
      <c r="L53" s="7" t="s">
        <v>154</v>
      </c>
      <c r="M53" s="68"/>
      <c r="N53" s="7" t="s">
        <v>155</v>
      </c>
      <c r="O53" s="7" t="s">
        <v>150</v>
      </c>
      <c r="P53" s="7" t="s">
        <v>151</v>
      </c>
      <c r="Q53" s="7" t="s">
        <v>152</v>
      </c>
      <c r="R53" s="7" t="s">
        <v>153</v>
      </c>
      <c r="S53" s="7" t="s">
        <v>156</v>
      </c>
      <c r="T53" s="7" t="s">
        <v>157</v>
      </c>
      <c r="U53" s="5"/>
    </row>
    <row r="54" spans="2:21" outlineLevel="1" x14ac:dyDescent="0.35">
      <c r="C54" s="113" t="s">
        <v>158</v>
      </c>
      <c r="D54" s="119" t="s">
        <v>159</v>
      </c>
      <c r="E54" s="117"/>
      <c r="F54" s="26"/>
      <c r="G54" s="26"/>
      <c r="H54" s="26"/>
      <c r="I54" s="26"/>
      <c r="J54" s="26"/>
      <c r="K54" s="26"/>
      <c r="L54" s="26"/>
      <c r="M54" s="68"/>
      <c r="N54" s="26"/>
      <c r="O54" s="26"/>
      <c r="P54" s="26"/>
      <c r="Q54" s="26"/>
      <c r="R54" s="26"/>
      <c r="S54" s="26"/>
      <c r="T54" s="26"/>
      <c r="U54" s="5"/>
    </row>
    <row r="55" spans="2:21" outlineLevel="1" x14ac:dyDescent="0.35">
      <c r="C55" s="224" t="s">
        <v>160</v>
      </c>
      <c r="D55" s="119" t="s">
        <v>161</v>
      </c>
      <c r="E55" s="117"/>
      <c r="F55" s="130"/>
      <c r="G55" s="130"/>
      <c r="H55" s="130"/>
      <c r="I55" s="130"/>
      <c r="J55" s="130"/>
      <c r="K55" s="130"/>
      <c r="L55" s="130"/>
      <c r="M55" s="68"/>
      <c r="N55" s="130"/>
      <c r="O55" s="130"/>
      <c r="P55" s="130"/>
      <c r="Q55" s="130"/>
      <c r="R55" s="130"/>
      <c r="S55" s="130"/>
      <c r="T55" s="130"/>
    </row>
    <row r="56" spans="2:21" ht="14.5" customHeight="1" outlineLevel="1" x14ac:dyDescent="0.35">
      <c r="C56" s="224"/>
      <c r="D56" s="119" t="s">
        <v>162</v>
      </c>
      <c r="E56" s="117"/>
      <c r="F56" s="26"/>
      <c r="G56" s="26"/>
      <c r="H56" s="26"/>
      <c r="I56" s="26"/>
      <c r="J56" s="26"/>
      <c r="K56" s="26"/>
      <c r="L56" s="26"/>
      <c r="M56" s="68"/>
      <c r="N56" s="26"/>
      <c r="O56" s="26"/>
      <c r="P56" s="26"/>
      <c r="Q56" s="26"/>
      <c r="R56" s="26"/>
      <c r="S56" s="26"/>
      <c r="T56" s="26"/>
    </row>
    <row r="57" spans="2:21" outlineLevel="1" x14ac:dyDescent="0.35">
      <c r="C57" s="224"/>
      <c r="D57" s="119" t="s">
        <v>163</v>
      </c>
      <c r="E57" s="117"/>
      <c r="F57" s="26"/>
      <c r="G57" s="26"/>
      <c r="H57" s="26"/>
      <c r="I57" s="26"/>
      <c r="J57" s="26"/>
      <c r="K57" s="26"/>
      <c r="L57" s="26"/>
      <c r="M57" s="68"/>
      <c r="N57" s="26"/>
      <c r="O57" s="26"/>
      <c r="P57" s="26"/>
      <c r="Q57" s="26"/>
      <c r="R57" s="26"/>
      <c r="S57" s="26"/>
      <c r="T57" s="26"/>
    </row>
    <row r="58" spans="2:21" outlineLevel="1" x14ac:dyDescent="0.35">
      <c r="C58" s="113" t="s">
        <v>164</v>
      </c>
      <c r="D58" s="120" t="s">
        <v>165</v>
      </c>
      <c r="E58" s="117"/>
      <c r="F58" s="26"/>
      <c r="G58" s="26"/>
      <c r="H58" s="26"/>
      <c r="I58" s="26"/>
      <c r="J58" s="26"/>
      <c r="K58" s="26"/>
      <c r="L58" s="26"/>
      <c r="M58" s="68"/>
      <c r="N58" s="26"/>
      <c r="O58" s="26"/>
      <c r="P58" s="26"/>
      <c r="Q58" s="26"/>
      <c r="R58" s="26"/>
      <c r="S58" s="26"/>
      <c r="T58" s="26"/>
    </row>
    <row r="59" spans="2:21" outlineLevel="1" x14ac:dyDescent="0.35">
      <c r="C59" s="224" t="s">
        <v>166</v>
      </c>
      <c r="D59" s="119" t="s">
        <v>167</v>
      </c>
      <c r="E59" s="117"/>
      <c r="F59" s="130"/>
      <c r="G59" s="130"/>
      <c r="H59" s="130"/>
      <c r="I59" s="130"/>
      <c r="J59" s="130"/>
      <c r="K59" s="130"/>
      <c r="L59" s="130"/>
      <c r="M59" s="68"/>
      <c r="N59" s="130"/>
      <c r="O59" s="130"/>
      <c r="P59" s="130"/>
      <c r="Q59" s="130"/>
      <c r="R59" s="130"/>
      <c r="S59" s="130"/>
      <c r="T59" s="130"/>
    </row>
    <row r="60" spans="2:21" ht="29" outlineLevel="1" x14ac:dyDescent="0.35">
      <c r="C60" s="224"/>
      <c r="D60" s="119" t="s">
        <v>168</v>
      </c>
      <c r="E60" s="118"/>
      <c r="F60" s="26"/>
      <c r="G60" s="26"/>
      <c r="H60" s="26"/>
      <c r="I60" s="26"/>
      <c r="J60" s="26"/>
      <c r="K60" s="26"/>
      <c r="L60" s="26"/>
      <c r="M60" s="68"/>
      <c r="N60" s="26"/>
      <c r="O60" s="26"/>
      <c r="P60" s="26"/>
      <c r="Q60" s="26"/>
      <c r="R60" s="26"/>
      <c r="S60" s="26"/>
      <c r="T60" s="26"/>
    </row>
    <row r="61" spans="2:21" ht="14.5" customHeight="1" outlineLevel="1" x14ac:dyDescent="0.35">
      <c r="C61" s="258" t="s">
        <v>169</v>
      </c>
      <c r="D61" s="258"/>
      <c r="E61" s="258"/>
      <c r="F61" s="258"/>
      <c r="G61" s="258"/>
      <c r="H61" s="258"/>
      <c r="I61" s="258"/>
      <c r="J61" s="258"/>
      <c r="K61" s="258"/>
      <c r="L61" s="258"/>
      <c r="M61" s="34"/>
      <c r="N61" s="34"/>
      <c r="O61" s="34"/>
      <c r="P61" s="34"/>
      <c r="Q61" s="34"/>
      <c r="R61" s="34"/>
      <c r="S61" s="34"/>
      <c r="T61" s="34"/>
      <c r="U61" s="8"/>
    </row>
    <row r="62" spans="2:21" outlineLevel="1" x14ac:dyDescent="0.35">
      <c r="C62" s="257"/>
      <c r="D62" s="257"/>
      <c r="E62" s="257"/>
      <c r="F62" s="257"/>
      <c r="G62" s="257"/>
      <c r="H62" s="257"/>
      <c r="I62" s="257"/>
      <c r="J62" s="257"/>
      <c r="K62" s="257"/>
      <c r="L62" s="257"/>
      <c r="M62" s="35"/>
      <c r="N62" s="35"/>
      <c r="O62" s="35"/>
      <c r="P62" s="35"/>
      <c r="Q62" s="35"/>
      <c r="R62" s="35"/>
      <c r="S62" s="35"/>
      <c r="T62" s="35"/>
    </row>
    <row r="63" spans="2:21" s="62" customFormat="1" ht="15.5" x14ac:dyDescent="0.35">
      <c r="B63" s="61"/>
      <c r="C63" s="39" t="str">
        <f>IF(_xlfn.XLOOKUP(B49,'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63" s="147"/>
    </row>
    <row r="64" spans="2:21" ht="21" x14ac:dyDescent="0.5">
      <c r="B64" s="44" t="str">
        <f>' P1 Countries of interest'!C27</f>
        <v>Cote d'Ivoire</v>
      </c>
      <c r="C64" s="45"/>
      <c r="D64" s="145"/>
      <c r="E64" s="45"/>
      <c r="F64" s="45"/>
      <c r="G64" s="45"/>
      <c r="H64" s="45"/>
      <c r="I64" s="45"/>
      <c r="J64" s="45"/>
      <c r="K64" s="45"/>
      <c r="L64" s="45"/>
      <c r="M64" s="45"/>
      <c r="N64" s="45"/>
      <c r="O64" s="45"/>
      <c r="P64" s="45"/>
      <c r="Q64" s="45"/>
      <c r="R64" s="45"/>
      <c r="S64" s="45"/>
      <c r="T64" s="45"/>
    </row>
    <row r="65" spans="2:21" ht="14.5" customHeight="1" x14ac:dyDescent="0.35">
      <c r="B65" s="21"/>
      <c r="C65" s="39" t="str">
        <f>IF(_xlfn.XLOOKUP(B64,' P1 Countries of interest'!$C$26:$C$47,' P1 Countries of interest'!$E$26:$E$47,"",0)="Individual", "Please click the '+' sign on the left to place an individual bid","")</f>
        <v/>
      </c>
    </row>
    <row r="66" spans="2:21" ht="14.5" customHeight="1" outlineLevel="1" x14ac:dyDescent="0.35">
      <c r="B66" s="21"/>
      <c r="C66" s="109"/>
      <c r="D66" s="146"/>
      <c r="E66" s="68"/>
      <c r="F66" s="220" t="s">
        <v>143</v>
      </c>
      <c r="G66" s="220"/>
      <c r="H66" s="220"/>
      <c r="I66" s="220"/>
      <c r="J66" s="220"/>
      <c r="K66" s="220"/>
      <c r="L66" s="220"/>
      <c r="M66" s="68"/>
      <c r="N66" s="220" t="s">
        <v>144</v>
      </c>
      <c r="O66" s="220"/>
      <c r="P66" s="220"/>
      <c r="Q66" s="220"/>
      <c r="R66" s="220"/>
      <c r="S66" s="220"/>
      <c r="T66" s="220"/>
      <c r="U66" s="5"/>
    </row>
    <row r="67" spans="2:21" outlineLevel="1" x14ac:dyDescent="0.35">
      <c r="C67" s="246" t="str">
        <f>B64</f>
        <v>Cote d'Ivoire</v>
      </c>
      <c r="D67" s="248" t="s">
        <v>145</v>
      </c>
      <c r="E67" s="68"/>
      <c r="F67" s="223" t="s">
        <v>146</v>
      </c>
      <c r="G67" s="223"/>
      <c r="H67" s="223"/>
      <c r="I67" s="223"/>
      <c r="J67" s="223"/>
      <c r="K67" s="223"/>
      <c r="L67" s="223"/>
      <c r="M67" s="68"/>
      <c r="N67" s="223" t="s">
        <v>147</v>
      </c>
      <c r="O67" s="223"/>
      <c r="P67" s="223"/>
      <c r="Q67" s="223"/>
      <c r="R67" s="223"/>
      <c r="S67" s="223"/>
      <c r="T67" s="223"/>
      <c r="U67" s="5"/>
    </row>
    <row r="68" spans="2:21" outlineLevel="1" x14ac:dyDescent="0.35">
      <c r="C68" s="247"/>
      <c r="D68" s="249"/>
      <c r="E68" s="68"/>
      <c r="F68" s="7" t="s">
        <v>148</v>
      </c>
      <c r="G68" s="7" t="s">
        <v>149</v>
      </c>
      <c r="H68" s="7" t="s">
        <v>150</v>
      </c>
      <c r="I68" s="7" t="s">
        <v>151</v>
      </c>
      <c r="J68" s="7" t="s">
        <v>152</v>
      </c>
      <c r="K68" s="7" t="s">
        <v>153</v>
      </c>
      <c r="L68" s="7" t="s">
        <v>154</v>
      </c>
      <c r="M68" s="68"/>
      <c r="N68" s="7" t="s">
        <v>155</v>
      </c>
      <c r="O68" s="7" t="s">
        <v>150</v>
      </c>
      <c r="P68" s="7" t="s">
        <v>151</v>
      </c>
      <c r="Q68" s="7" t="s">
        <v>152</v>
      </c>
      <c r="R68" s="7" t="s">
        <v>153</v>
      </c>
      <c r="S68" s="7" t="s">
        <v>156</v>
      </c>
      <c r="T68" s="7" t="s">
        <v>157</v>
      </c>
      <c r="U68" s="5"/>
    </row>
    <row r="69" spans="2:21" outlineLevel="1" x14ac:dyDescent="0.35">
      <c r="C69" s="99" t="s">
        <v>158</v>
      </c>
      <c r="D69" s="119" t="s">
        <v>159</v>
      </c>
      <c r="E69" s="68"/>
      <c r="F69" s="26"/>
      <c r="G69" s="26"/>
      <c r="H69" s="26"/>
      <c r="I69" s="26"/>
      <c r="J69" s="26"/>
      <c r="K69" s="26"/>
      <c r="L69" s="26"/>
      <c r="M69" s="68"/>
      <c r="N69" s="26"/>
      <c r="O69" s="26"/>
      <c r="P69" s="26"/>
      <c r="Q69" s="26"/>
      <c r="R69" s="26"/>
      <c r="S69" s="26"/>
      <c r="T69" s="26"/>
      <c r="U69" s="5"/>
    </row>
    <row r="70" spans="2:21" outlineLevel="1" x14ac:dyDescent="0.35">
      <c r="C70" s="224" t="s">
        <v>160</v>
      </c>
      <c r="D70" s="119" t="s">
        <v>161</v>
      </c>
      <c r="E70" s="68"/>
      <c r="F70" s="130"/>
      <c r="G70" s="130"/>
      <c r="H70" s="130"/>
      <c r="I70" s="130"/>
      <c r="J70" s="130"/>
      <c r="K70" s="130"/>
      <c r="L70" s="130"/>
      <c r="M70" s="68"/>
      <c r="N70" s="130"/>
      <c r="O70" s="130"/>
      <c r="P70" s="130"/>
      <c r="Q70" s="130"/>
      <c r="R70" s="130"/>
      <c r="S70" s="130"/>
      <c r="T70" s="130"/>
    </row>
    <row r="71" spans="2:21" ht="14.5" customHeight="1" outlineLevel="1" x14ac:dyDescent="0.35">
      <c r="C71" s="224"/>
      <c r="D71" s="119" t="s">
        <v>162</v>
      </c>
      <c r="E71" s="68"/>
      <c r="F71" s="26"/>
      <c r="G71" s="26"/>
      <c r="H71" s="26"/>
      <c r="I71" s="26"/>
      <c r="J71" s="26"/>
      <c r="K71" s="26"/>
      <c r="L71" s="26"/>
      <c r="M71" s="68"/>
      <c r="N71" s="26"/>
      <c r="O71" s="26"/>
      <c r="P71" s="26"/>
      <c r="Q71" s="26"/>
      <c r="R71" s="26"/>
      <c r="S71" s="26"/>
      <c r="T71" s="26"/>
    </row>
    <row r="72" spans="2:21" outlineLevel="1" x14ac:dyDescent="0.35">
      <c r="C72" s="224"/>
      <c r="D72" s="119" t="s">
        <v>163</v>
      </c>
      <c r="E72" s="68"/>
      <c r="F72" s="26"/>
      <c r="G72" s="26"/>
      <c r="H72" s="26"/>
      <c r="I72" s="26"/>
      <c r="J72" s="26"/>
      <c r="K72" s="26"/>
      <c r="L72" s="26"/>
      <c r="M72" s="68"/>
      <c r="N72" s="26"/>
      <c r="O72" s="26"/>
      <c r="P72" s="26"/>
      <c r="Q72" s="26"/>
      <c r="R72" s="26"/>
      <c r="S72" s="26"/>
      <c r="T72" s="26"/>
    </row>
    <row r="73" spans="2:21" outlineLevel="1" x14ac:dyDescent="0.35">
      <c r="C73" s="100" t="s">
        <v>164</v>
      </c>
      <c r="D73" s="120" t="s">
        <v>165</v>
      </c>
      <c r="E73" s="68"/>
      <c r="F73" s="26"/>
      <c r="G73" s="26"/>
      <c r="H73" s="26"/>
      <c r="I73" s="26"/>
      <c r="J73" s="26"/>
      <c r="K73" s="26"/>
      <c r="L73" s="26"/>
      <c r="M73" s="68"/>
      <c r="N73" s="26"/>
      <c r="O73" s="26"/>
      <c r="P73" s="26"/>
      <c r="Q73" s="26"/>
      <c r="R73" s="26"/>
      <c r="S73" s="26"/>
      <c r="T73" s="26"/>
    </row>
    <row r="74" spans="2:21" outlineLevel="1" x14ac:dyDescent="0.35">
      <c r="C74" s="224" t="s">
        <v>166</v>
      </c>
      <c r="D74" s="119" t="s">
        <v>167</v>
      </c>
      <c r="E74" s="68"/>
      <c r="F74" s="130"/>
      <c r="G74" s="130"/>
      <c r="H74" s="130"/>
      <c r="I74" s="130"/>
      <c r="J74" s="130"/>
      <c r="K74" s="130"/>
      <c r="L74" s="130"/>
      <c r="M74" s="68"/>
      <c r="N74" s="130"/>
      <c r="O74" s="130"/>
      <c r="P74" s="130"/>
      <c r="Q74" s="130"/>
      <c r="R74" s="130"/>
      <c r="S74" s="130"/>
      <c r="T74" s="130"/>
    </row>
    <row r="75" spans="2:21" ht="29" outlineLevel="1" x14ac:dyDescent="0.35">
      <c r="C75" s="224"/>
      <c r="D75" s="119" t="s">
        <v>168</v>
      </c>
      <c r="E75" s="68"/>
      <c r="F75" s="26"/>
      <c r="G75" s="26"/>
      <c r="H75" s="26"/>
      <c r="I75" s="26"/>
      <c r="J75" s="26"/>
      <c r="K75" s="26"/>
      <c r="L75" s="26"/>
      <c r="M75" s="68"/>
      <c r="N75" s="26"/>
      <c r="O75" s="26"/>
      <c r="P75" s="26"/>
      <c r="Q75" s="26"/>
      <c r="R75" s="26"/>
      <c r="S75" s="26"/>
      <c r="T75" s="26"/>
    </row>
    <row r="76" spans="2:21" ht="14.5" customHeight="1" outlineLevel="1" x14ac:dyDescent="0.35">
      <c r="C76" s="231" t="s">
        <v>169</v>
      </c>
      <c r="D76" s="232"/>
      <c r="E76" s="232"/>
      <c r="F76" s="232"/>
      <c r="G76" s="232"/>
      <c r="H76" s="232"/>
      <c r="I76" s="232"/>
      <c r="J76" s="232"/>
      <c r="K76" s="232"/>
      <c r="L76" s="233"/>
      <c r="M76" s="34"/>
      <c r="N76" s="34"/>
      <c r="O76" s="34"/>
      <c r="P76" s="34"/>
      <c r="Q76" s="34"/>
      <c r="R76" s="34"/>
      <c r="S76" s="34"/>
      <c r="T76" s="34"/>
      <c r="U76" s="8"/>
    </row>
    <row r="77" spans="2:21" outlineLevel="1" x14ac:dyDescent="0.35">
      <c r="C77" s="226"/>
      <c r="D77" s="227"/>
      <c r="E77" s="227"/>
      <c r="F77" s="227"/>
      <c r="G77" s="227"/>
      <c r="H77" s="227"/>
      <c r="I77" s="227"/>
      <c r="J77" s="227"/>
      <c r="K77" s="227"/>
      <c r="L77" s="228"/>
      <c r="M77" s="35"/>
      <c r="N77" s="35"/>
      <c r="O77" s="35"/>
      <c r="P77" s="35"/>
      <c r="Q77" s="35"/>
      <c r="R77" s="35"/>
      <c r="S77" s="35"/>
      <c r="T77" s="35"/>
    </row>
    <row r="78" spans="2:21" s="62" customFormat="1" ht="15.5" x14ac:dyDescent="0.35">
      <c r="B78" s="61"/>
      <c r="C78" s="39" t="str">
        <f>IF(_xlfn.XLOOKUP(B64,'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78" s="147"/>
    </row>
    <row r="79" spans="2:21" ht="21" x14ac:dyDescent="0.5">
      <c r="B79" s="44" t="str">
        <f>' P1 Countries of interest'!C28</f>
        <v>Democratic Republic of the Congo</v>
      </c>
      <c r="C79" s="45"/>
      <c r="D79" s="145"/>
      <c r="E79" s="45"/>
      <c r="F79" s="45"/>
      <c r="G79" s="45"/>
      <c r="H79" s="45"/>
      <c r="I79" s="45"/>
      <c r="J79" s="45"/>
      <c r="K79" s="45"/>
      <c r="L79" s="45"/>
      <c r="M79" s="45"/>
      <c r="N79" s="45"/>
      <c r="O79" s="45"/>
      <c r="P79" s="45"/>
      <c r="Q79" s="45"/>
      <c r="R79" s="45"/>
      <c r="S79" s="45"/>
      <c r="T79" s="45"/>
    </row>
    <row r="80" spans="2:21" ht="14.5" customHeight="1" x14ac:dyDescent="0.35">
      <c r="B80" s="21"/>
      <c r="C80" s="39" t="str">
        <f>IF(_xlfn.XLOOKUP(B79,' P1 Countries of interest'!$C$26:$C$47,' P1 Countries of interest'!$E$26:$E$47,"",0)="Individual", "Please click the '+' sign on the left to place an individual bid","")</f>
        <v/>
      </c>
    </row>
    <row r="81" spans="2:21" ht="14.5" customHeight="1" outlineLevel="1" x14ac:dyDescent="0.35">
      <c r="B81" s="21"/>
      <c r="C81" s="109"/>
      <c r="D81" s="146"/>
      <c r="E81" s="68"/>
      <c r="F81" s="236" t="s">
        <v>143</v>
      </c>
      <c r="G81" s="236"/>
      <c r="H81" s="236"/>
      <c r="I81" s="236"/>
      <c r="J81" s="236"/>
      <c r="K81" s="236"/>
      <c r="L81" s="236"/>
      <c r="M81" s="68"/>
      <c r="N81" s="236" t="s">
        <v>144</v>
      </c>
      <c r="O81" s="236"/>
      <c r="P81" s="236"/>
      <c r="Q81" s="236"/>
      <c r="R81" s="236"/>
      <c r="S81" s="236"/>
      <c r="T81" s="236"/>
      <c r="U81" s="5"/>
    </row>
    <row r="82" spans="2:21" outlineLevel="1" x14ac:dyDescent="0.35">
      <c r="C82" s="246" t="str">
        <f>B79</f>
        <v>Democratic Republic of the Congo</v>
      </c>
      <c r="D82" s="248" t="s">
        <v>145</v>
      </c>
      <c r="E82" s="68"/>
      <c r="F82" s="223" t="s">
        <v>146</v>
      </c>
      <c r="G82" s="223"/>
      <c r="H82" s="223"/>
      <c r="I82" s="223"/>
      <c r="J82" s="223"/>
      <c r="K82" s="223"/>
      <c r="L82" s="223"/>
      <c r="M82" s="68"/>
      <c r="N82" s="223" t="s">
        <v>147</v>
      </c>
      <c r="O82" s="223"/>
      <c r="P82" s="223"/>
      <c r="Q82" s="223"/>
      <c r="R82" s="223"/>
      <c r="S82" s="223"/>
      <c r="T82" s="223"/>
      <c r="U82" s="5"/>
    </row>
    <row r="83" spans="2:21" outlineLevel="1" x14ac:dyDescent="0.35">
      <c r="C83" s="247"/>
      <c r="D83" s="249"/>
      <c r="E83" s="68"/>
      <c r="F83" s="7" t="s">
        <v>148</v>
      </c>
      <c r="G83" s="7" t="s">
        <v>149</v>
      </c>
      <c r="H83" s="7" t="s">
        <v>150</v>
      </c>
      <c r="I83" s="7" t="s">
        <v>151</v>
      </c>
      <c r="J83" s="7" t="s">
        <v>152</v>
      </c>
      <c r="K83" s="7" t="s">
        <v>153</v>
      </c>
      <c r="L83" s="7" t="s">
        <v>154</v>
      </c>
      <c r="M83" s="68"/>
      <c r="N83" s="7" t="s">
        <v>155</v>
      </c>
      <c r="O83" s="7" t="s">
        <v>150</v>
      </c>
      <c r="P83" s="7" t="s">
        <v>151</v>
      </c>
      <c r="Q83" s="7" t="s">
        <v>152</v>
      </c>
      <c r="R83" s="7" t="s">
        <v>153</v>
      </c>
      <c r="S83" s="7" t="s">
        <v>156</v>
      </c>
      <c r="T83" s="7" t="s">
        <v>157</v>
      </c>
      <c r="U83" s="5"/>
    </row>
    <row r="84" spans="2:21" outlineLevel="1" x14ac:dyDescent="0.35">
      <c r="C84" s="99" t="s">
        <v>158</v>
      </c>
      <c r="D84" s="119" t="s">
        <v>159</v>
      </c>
      <c r="E84" s="68"/>
      <c r="F84" s="26"/>
      <c r="G84" s="26"/>
      <c r="H84" s="26"/>
      <c r="I84" s="26"/>
      <c r="J84" s="26"/>
      <c r="K84" s="26"/>
      <c r="L84" s="26"/>
      <c r="M84" s="68"/>
      <c r="N84" s="26"/>
      <c r="O84" s="26"/>
      <c r="P84" s="26"/>
      <c r="Q84" s="26"/>
      <c r="R84" s="26"/>
      <c r="S84" s="26"/>
      <c r="T84" s="26"/>
      <c r="U84" s="5"/>
    </row>
    <row r="85" spans="2:21" outlineLevel="1" x14ac:dyDescent="0.35">
      <c r="C85" s="224" t="s">
        <v>160</v>
      </c>
      <c r="D85" s="119" t="s">
        <v>161</v>
      </c>
      <c r="E85" s="68"/>
      <c r="F85" s="130"/>
      <c r="G85" s="130"/>
      <c r="H85" s="130"/>
      <c r="I85" s="130"/>
      <c r="J85" s="130"/>
      <c r="K85" s="130"/>
      <c r="L85" s="130"/>
      <c r="M85" s="68"/>
      <c r="N85" s="130"/>
      <c r="O85" s="130"/>
      <c r="P85" s="130"/>
      <c r="Q85" s="130"/>
      <c r="R85" s="130"/>
      <c r="S85" s="130"/>
      <c r="T85" s="130"/>
    </row>
    <row r="86" spans="2:21" ht="14.5" customHeight="1" outlineLevel="1" x14ac:dyDescent="0.35">
      <c r="C86" s="224"/>
      <c r="D86" s="119" t="s">
        <v>162</v>
      </c>
      <c r="E86" s="68"/>
      <c r="F86" s="26"/>
      <c r="G86" s="26"/>
      <c r="H86" s="26"/>
      <c r="I86" s="26"/>
      <c r="J86" s="26"/>
      <c r="K86" s="26"/>
      <c r="L86" s="26"/>
      <c r="M86" s="68"/>
      <c r="N86" s="26"/>
      <c r="O86" s="26"/>
      <c r="P86" s="26"/>
      <c r="Q86" s="26"/>
      <c r="R86" s="26"/>
      <c r="S86" s="26"/>
      <c r="T86" s="26"/>
    </row>
    <row r="87" spans="2:21" outlineLevel="1" x14ac:dyDescent="0.35">
      <c r="C87" s="224"/>
      <c r="D87" s="119" t="s">
        <v>163</v>
      </c>
      <c r="E87" s="68"/>
      <c r="F87" s="26"/>
      <c r="G87" s="26"/>
      <c r="H87" s="26"/>
      <c r="I87" s="26"/>
      <c r="J87" s="26"/>
      <c r="K87" s="26"/>
      <c r="L87" s="26"/>
      <c r="M87" s="68"/>
      <c r="N87" s="26"/>
      <c r="O87" s="26"/>
      <c r="P87" s="26"/>
      <c r="Q87" s="26"/>
      <c r="R87" s="26"/>
      <c r="S87" s="26"/>
      <c r="T87" s="26"/>
    </row>
    <row r="88" spans="2:21" outlineLevel="1" x14ac:dyDescent="0.35">
      <c r="C88" s="100" t="s">
        <v>164</v>
      </c>
      <c r="D88" s="120" t="s">
        <v>165</v>
      </c>
      <c r="E88" s="68"/>
      <c r="F88" s="26"/>
      <c r="G88" s="26"/>
      <c r="H88" s="26"/>
      <c r="I88" s="26"/>
      <c r="J88" s="26"/>
      <c r="K88" s="26"/>
      <c r="L88" s="26"/>
      <c r="M88" s="68"/>
      <c r="N88" s="26"/>
      <c r="O88" s="26"/>
      <c r="P88" s="26"/>
      <c r="Q88" s="26"/>
      <c r="R88" s="26"/>
      <c r="S88" s="26"/>
      <c r="T88" s="26"/>
    </row>
    <row r="89" spans="2:21" outlineLevel="1" x14ac:dyDescent="0.35">
      <c r="C89" s="224" t="s">
        <v>166</v>
      </c>
      <c r="D89" s="119" t="s">
        <v>167</v>
      </c>
      <c r="E89" s="68"/>
      <c r="F89" s="130"/>
      <c r="G89" s="130"/>
      <c r="H89" s="130"/>
      <c r="I89" s="130"/>
      <c r="J89" s="130"/>
      <c r="K89" s="130"/>
      <c r="L89" s="130"/>
      <c r="M89" s="68"/>
      <c r="N89" s="130"/>
      <c r="O89" s="130"/>
      <c r="P89" s="130"/>
      <c r="Q89" s="130"/>
      <c r="R89" s="130"/>
      <c r="S89" s="130"/>
      <c r="T89" s="130"/>
    </row>
    <row r="90" spans="2:21" ht="29" outlineLevel="1" x14ac:dyDescent="0.35">
      <c r="C90" s="224"/>
      <c r="D90" s="119" t="s">
        <v>168</v>
      </c>
      <c r="E90" s="68"/>
      <c r="F90" s="26"/>
      <c r="G90" s="26"/>
      <c r="H90" s="26"/>
      <c r="I90" s="26"/>
      <c r="J90" s="26"/>
      <c r="K90" s="26"/>
      <c r="L90" s="26"/>
      <c r="M90" s="68"/>
      <c r="N90" s="26"/>
      <c r="O90" s="26"/>
      <c r="P90" s="26"/>
      <c r="Q90" s="26"/>
      <c r="R90" s="26"/>
      <c r="S90" s="26"/>
      <c r="T90" s="26"/>
    </row>
    <row r="91" spans="2:21" ht="14.5" customHeight="1" outlineLevel="1" x14ac:dyDescent="0.35">
      <c r="C91" s="231" t="s">
        <v>169</v>
      </c>
      <c r="D91" s="232"/>
      <c r="E91" s="232"/>
      <c r="F91" s="232"/>
      <c r="G91" s="232"/>
      <c r="H91" s="232"/>
      <c r="I91" s="232"/>
      <c r="J91" s="232"/>
      <c r="K91" s="232"/>
      <c r="L91" s="233"/>
      <c r="M91" s="34"/>
      <c r="N91" s="34"/>
      <c r="O91" s="34"/>
      <c r="P91" s="34"/>
      <c r="Q91" s="34"/>
      <c r="R91" s="34"/>
      <c r="S91" s="34"/>
      <c r="T91" s="34"/>
      <c r="U91" s="8"/>
    </row>
    <row r="92" spans="2:21" outlineLevel="1" x14ac:dyDescent="0.35">
      <c r="C92" s="226"/>
      <c r="D92" s="227"/>
      <c r="E92" s="227"/>
      <c r="F92" s="227"/>
      <c r="G92" s="227"/>
      <c r="H92" s="227"/>
      <c r="I92" s="227"/>
      <c r="J92" s="227"/>
      <c r="K92" s="227"/>
      <c r="L92" s="228"/>
      <c r="M92" s="35"/>
      <c r="N92" s="35"/>
      <c r="O92" s="35"/>
      <c r="P92" s="35"/>
      <c r="Q92" s="35"/>
      <c r="R92" s="35"/>
      <c r="S92" s="35"/>
      <c r="T92" s="35"/>
    </row>
    <row r="93" spans="2:21" s="62" customFormat="1" ht="15.5" x14ac:dyDescent="0.35">
      <c r="B93" s="61"/>
      <c r="C93" s="39" t="str">
        <f>IF(_xlfn.XLOOKUP(B79,'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93" s="147"/>
    </row>
    <row r="94" spans="2:21" ht="21" x14ac:dyDescent="0.5">
      <c r="B94" s="44" t="str">
        <f>' P1 Countries of interest'!C29</f>
        <v>Eswatini</v>
      </c>
      <c r="C94" s="45"/>
      <c r="D94" s="145"/>
      <c r="E94" s="45"/>
      <c r="F94" s="45"/>
      <c r="G94" s="45"/>
      <c r="H94" s="45"/>
      <c r="I94" s="45"/>
      <c r="J94" s="45"/>
      <c r="K94" s="45"/>
      <c r="L94" s="45"/>
      <c r="M94" s="45"/>
      <c r="N94" s="45"/>
      <c r="O94" s="45"/>
      <c r="P94" s="45"/>
      <c r="Q94" s="45"/>
      <c r="R94" s="45"/>
      <c r="S94" s="45"/>
      <c r="T94" s="45"/>
    </row>
    <row r="95" spans="2:21" ht="14.5" customHeight="1" x14ac:dyDescent="0.35">
      <c r="B95" s="21"/>
      <c r="C95" s="39" t="str">
        <f>IF(_xlfn.XLOOKUP(B94,' P1 Countries of interest'!$C$26:$C$47,' P1 Countries of interest'!$E$26:$E$47,"",0)="Individual", "Please click the '+' sign on the left to place an individual bid","")</f>
        <v/>
      </c>
    </row>
    <row r="96" spans="2:21" ht="14.5" customHeight="1" outlineLevel="1" x14ac:dyDescent="0.35">
      <c r="B96" s="21"/>
      <c r="C96" s="109"/>
      <c r="D96" s="146"/>
      <c r="E96" s="68"/>
      <c r="F96" s="236" t="s">
        <v>143</v>
      </c>
      <c r="G96" s="236"/>
      <c r="H96" s="236"/>
      <c r="I96" s="236"/>
      <c r="J96" s="236"/>
      <c r="K96" s="236"/>
      <c r="L96" s="236"/>
      <c r="M96" s="68"/>
      <c r="N96" s="236" t="s">
        <v>144</v>
      </c>
      <c r="O96" s="236"/>
      <c r="P96" s="236"/>
      <c r="Q96" s="236"/>
      <c r="R96" s="236"/>
      <c r="S96" s="236"/>
      <c r="T96" s="236"/>
      <c r="U96" s="5"/>
    </row>
    <row r="97" spans="2:21" outlineLevel="1" x14ac:dyDescent="0.35">
      <c r="C97" s="246" t="str">
        <f>B94</f>
        <v>Eswatini</v>
      </c>
      <c r="D97" s="248" t="s">
        <v>145</v>
      </c>
      <c r="E97" s="68"/>
      <c r="F97" s="223" t="s">
        <v>146</v>
      </c>
      <c r="G97" s="223"/>
      <c r="H97" s="223"/>
      <c r="I97" s="223"/>
      <c r="J97" s="223"/>
      <c r="K97" s="223"/>
      <c r="L97" s="223"/>
      <c r="M97" s="68"/>
      <c r="N97" s="223" t="s">
        <v>147</v>
      </c>
      <c r="O97" s="223"/>
      <c r="P97" s="223"/>
      <c r="Q97" s="223"/>
      <c r="R97" s="223"/>
      <c r="S97" s="223"/>
      <c r="T97" s="223"/>
      <c r="U97" s="5"/>
    </row>
    <row r="98" spans="2:21" outlineLevel="1" x14ac:dyDescent="0.35">
      <c r="C98" s="247"/>
      <c r="D98" s="249"/>
      <c r="E98" s="68"/>
      <c r="F98" s="7" t="s">
        <v>148</v>
      </c>
      <c r="G98" s="7" t="s">
        <v>149</v>
      </c>
      <c r="H98" s="7" t="s">
        <v>150</v>
      </c>
      <c r="I98" s="7" t="s">
        <v>151</v>
      </c>
      <c r="J98" s="7" t="s">
        <v>152</v>
      </c>
      <c r="K98" s="7" t="s">
        <v>153</v>
      </c>
      <c r="L98" s="7" t="s">
        <v>154</v>
      </c>
      <c r="M98" s="68"/>
      <c r="N98" s="7" t="s">
        <v>155</v>
      </c>
      <c r="O98" s="7" t="s">
        <v>150</v>
      </c>
      <c r="P98" s="7" t="s">
        <v>151</v>
      </c>
      <c r="Q98" s="7" t="s">
        <v>152</v>
      </c>
      <c r="R98" s="7" t="s">
        <v>153</v>
      </c>
      <c r="S98" s="7" t="s">
        <v>156</v>
      </c>
      <c r="T98" s="7" t="s">
        <v>157</v>
      </c>
      <c r="U98" s="5"/>
    </row>
    <row r="99" spans="2:21" outlineLevel="1" x14ac:dyDescent="0.35">
      <c r="C99" s="99" t="s">
        <v>158</v>
      </c>
      <c r="D99" s="119" t="s">
        <v>159</v>
      </c>
      <c r="E99" s="68"/>
      <c r="F99" s="26"/>
      <c r="G99" s="26"/>
      <c r="H99" s="26"/>
      <c r="I99" s="26"/>
      <c r="J99" s="26"/>
      <c r="K99" s="26"/>
      <c r="L99" s="26"/>
      <c r="M99" s="68"/>
      <c r="N99" s="26"/>
      <c r="O99" s="26"/>
      <c r="P99" s="26"/>
      <c r="Q99" s="26"/>
      <c r="R99" s="26"/>
      <c r="S99" s="26"/>
      <c r="T99" s="26"/>
      <c r="U99" s="5"/>
    </row>
    <row r="100" spans="2:21" outlineLevel="1" x14ac:dyDescent="0.35">
      <c r="C100" s="224" t="s">
        <v>160</v>
      </c>
      <c r="D100" s="119" t="s">
        <v>161</v>
      </c>
      <c r="E100" s="68"/>
      <c r="F100" s="130"/>
      <c r="G100" s="130"/>
      <c r="H100" s="130"/>
      <c r="I100" s="130"/>
      <c r="J100" s="130"/>
      <c r="K100" s="130"/>
      <c r="L100" s="130"/>
      <c r="M100" s="68"/>
      <c r="N100" s="130"/>
      <c r="O100" s="130"/>
      <c r="P100" s="130"/>
      <c r="Q100" s="130"/>
      <c r="R100" s="130"/>
      <c r="S100" s="130"/>
      <c r="T100" s="130"/>
    </row>
    <row r="101" spans="2:21" ht="14.5" customHeight="1" outlineLevel="1" x14ac:dyDescent="0.35">
      <c r="C101" s="224"/>
      <c r="D101" s="119" t="s">
        <v>162</v>
      </c>
      <c r="E101" s="68"/>
      <c r="F101" s="26"/>
      <c r="G101" s="26"/>
      <c r="H101" s="26"/>
      <c r="I101" s="26"/>
      <c r="J101" s="26"/>
      <c r="K101" s="26"/>
      <c r="L101" s="26"/>
      <c r="M101" s="68"/>
      <c r="N101" s="26"/>
      <c r="O101" s="26"/>
      <c r="P101" s="26"/>
      <c r="Q101" s="26"/>
      <c r="R101" s="26"/>
      <c r="S101" s="26"/>
      <c r="T101" s="26"/>
    </row>
    <row r="102" spans="2:21" outlineLevel="1" x14ac:dyDescent="0.35">
      <c r="C102" s="224"/>
      <c r="D102" s="119" t="s">
        <v>163</v>
      </c>
      <c r="E102" s="68"/>
      <c r="F102" s="26"/>
      <c r="G102" s="26"/>
      <c r="H102" s="26"/>
      <c r="I102" s="26"/>
      <c r="J102" s="26"/>
      <c r="K102" s="26"/>
      <c r="L102" s="26"/>
      <c r="M102" s="68"/>
      <c r="N102" s="26"/>
      <c r="O102" s="26"/>
      <c r="P102" s="26"/>
      <c r="Q102" s="26"/>
      <c r="R102" s="26"/>
      <c r="S102" s="26"/>
      <c r="T102" s="26"/>
    </row>
    <row r="103" spans="2:21" outlineLevel="1" x14ac:dyDescent="0.35">
      <c r="C103" s="100" t="s">
        <v>164</v>
      </c>
      <c r="D103" s="120" t="s">
        <v>165</v>
      </c>
      <c r="E103" s="68"/>
      <c r="F103" s="26"/>
      <c r="G103" s="26"/>
      <c r="H103" s="26"/>
      <c r="I103" s="26"/>
      <c r="J103" s="26"/>
      <c r="K103" s="26"/>
      <c r="L103" s="26"/>
      <c r="M103" s="68"/>
      <c r="N103" s="26"/>
      <c r="O103" s="26"/>
      <c r="P103" s="26"/>
      <c r="Q103" s="26"/>
      <c r="R103" s="26"/>
      <c r="S103" s="26"/>
      <c r="T103" s="26"/>
    </row>
    <row r="104" spans="2:21" outlineLevel="1" x14ac:dyDescent="0.35">
      <c r="C104" s="224" t="s">
        <v>166</v>
      </c>
      <c r="D104" s="119" t="s">
        <v>167</v>
      </c>
      <c r="E104" s="68"/>
      <c r="F104" s="26"/>
      <c r="G104" s="26"/>
      <c r="H104" s="26"/>
      <c r="I104" s="26"/>
      <c r="J104" s="26"/>
      <c r="K104" s="26"/>
      <c r="L104" s="26"/>
      <c r="M104" s="68"/>
      <c r="N104" s="26"/>
      <c r="O104" s="26"/>
      <c r="P104" s="26"/>
      <c r="Q104" s="26"/>
      <c r="R104" s="26"/>
      <c r="S104" s="26"/>
      <c r="T104" s="26"/>
    </row>
    <row r="105" spans="2:21" ht="29" outlineLevel="1" x14ac:dyDescent="0.35">
      <c r="C105" s="224"/>
      <c r="D105" s="119" t="s">
        <v>168</v>
      </c>
      <c r="E105" s="68"/>
      <c r="F105" s="130"/>
      <c r="G105" s="130"/>
      <c r="H105" s="130"/>
      <c r="I105" s="130"/>
      <c r="J105" s="130"/>
      <c r="K105" s="130"/>
      <c r="L105" s="130"/>
      <c r="M105" s="68"/>
      <c r="N105" s="130"/>
      <c r="O105" s="130"/>
      <c r="P105" s="130"/>
      <c r="Q105" s="130"/>
      <c r="R105" s="130"/>
      <c r="S105" s="130"/>
      <c r="T105" s="130"/>
    </row>
    <row r="106" spans="2:21" ht="14.5" customHeight="1" outlineLevel="1" x14ac:dyDescent="0.35">
      <c r="C106" s="231" t="s">
        <v>169</v>
      </c>
      <c r="D106" s="232"/>
      <c r="E106" s="232"/>
      <c r="F106" s="232"/>
      <c r="G106" s="232"/>
      <c r="H106" s="232"/>
      <c r="I106" s="232"/>
      <c r="J106" s="232"/>
      <c r="K106" s="232"/>
      <c r="L106" s="233"/>
      <c r="M106" s="34"/>
      <c r="N106" s="34"/>
      <c r="O106" s="34"/>
      <c r="P106" s="34"/>
      <c r="Q106" s="34"/>
      <c r="R106" s="34"/>
      <c r="S106" s="34"/>
      <c r="T106" s="34"/>
      <c r="U106" s="8"/>
    </row>
    <row r="107" spans="2:21" outlineLevel="1" x14ac:dyDescent="0.35">
      <c r="C107" s="226"/>
      <c r="D107" s="227"/>
      <c r="E107" s="227"/>
      <c r="F107" s="227"/>
      <c r="G107" s="227"/>
      <c r="H107" s="227"/>
      <c r="I107" s="227"/>
      <c r="J107" s="227"/>
      <c r="K107" s="227"/>
      <c r="L107" s="228"/>
      <c r="M107" s="35"/>
      <c r="N107" s="35"/>
      <c r="O107" s="35"/>
      <c r="P107" s="35"/>
      <c r="Q107" s="35"/>
      <c r="R107" s="35"/>
      <c r="S107" s="35"/>
      <c r="T107" s="35"/>
    </row>
    <row r="108" spans="2:21" s="62" customFormat="1" ht="15.5" x14ac:dyDescent="0.35">
      <c r="C108" s="39" t="str">
        <f>IF(_xlfn.XLOOKUP(B94,'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08" s="147"/>
    </row>
    <row r="109" spans="2:21" ht="21" x14ac:dyDescent="0.5">
      <c r="B109" s="44" t="str">
        <f>' P1 Countries of interest'!C30</f>
        <v>Ethiopia</v>
      </c>
      <c r="C109" s="45"/>
      <c r="D109" s="145"/>
      <c r="E109" s="45"/>
      <c r="F109" s="45"/>
      <c r="G109" s="45"/>
      <c r="H109" s="45"/>
      <c r="I109" s="45"/>
      <c r="J109" s="45"/>
      <c r="K109" s="45"/>
      <c r="L109" s="45"/>
      <c r="M109" s="45"/>
      <c r="N109" s="45"/>
      <c r="O109" s="45"/>
      <c r="P109" s="45"/>
      <c r="Q109" s="45"/>
      <c r="R109" s="45"/>
      <c r="S109" s="45"/>
      <c r="T109" s="45"/>
    </row>
    <row r="110" spans="2:21" ht="14.5" customHeight="1" x14ac:dyDescent="0.35">
      <c r="B110" s="21"/>
      <c r="C110" s="39" t="str">
        <f>IF(_xlfn.XLOOKUP(B109,' P1 Countries of interest'!$C$26:$C$47,' P1 Countries of interest'!$E$26:$E$47,"",0)="Individual", "Please click the '+' sign on the left to place an individual bid","")</f>
        <v/>
      </c>
    </row>
    <row r="111" spans="2:21" ht="14.5" customHeight="1" outlineLevel="1" x14ac:dyDescent="0.35">
      <c r="B111" s="21"/>
      <c r="C111" s="109"/>
      <c r="D111" s="146"/>
      <c r="E111" s="68"/>
      <c r="F111" s="236" t="s">
        <v>143</v>
      </c>
      <c r="G111" s="236"/>
      <c r="H111" s="236"/>
      <c r="I111" s="236"/>
      <c r="J111" s="236"/>
      <c r="K111" s="236"/>
      <c r="L111" s="236"/>
      <c r="M111" s="68"/>
      <c r="N111" s="236" t="s">
        <v>144</v>
      </c>
      <c r="O111" s="236"/>
      <c r="P111" s="236"/>
      <c r="Q111" s="236"/>
      <c r="R111" s="236"/>
      <c r="S111" s="236"/>
      <c r="T111" s="236"/>
      <c r="U111" s="5"/>
    </row>
    <row r="112" spans="2:21" outlineLevel="1" x14ac:dyDescent="0.35">
      <c r="C112" s="246" t="str">
        <f>B109</f>
        <v>Ethiopia</v>
      </c>
      <c r="D112" s="248" t="s">
        <v>145</v>
      </c>
      <c r="E112" s="68"/>
      <c r="F112" s="223" t="s">
        <v>146</v>
      </c>
      <c r="G112" s="223"/>
      <c r="H112" s="223"/>
      <c r="I112" s="223"/>
      <c r="J112" s="223"/>
      <c r="K112" s="223"/>
      <c r="L112" s="223"/>
      <c r="M112" s="68"/>
      <c r="N112" s="223" t="s">
        <v>147</v>
      </c>
      <c r="O112" s="223"/>
      <c r="P112" s="223"/>
      <c r="Q112" s="223"/>
      <c r="R112" s="223"/>
      <c r="S112" s="223"/>
      <c r="T112" s="223"/>
      <c r="U112" s="5"/>
    </row>
    <row r="113" spans="2:21" outlineLevel="1" x14ac:dyDescent="0.35">
      <c r="C113" s="247"/>
      <c r="D113" s="249"/>
      <c r="E113" s="68"/>
      <c r="F113" s="7" t="s">
        <v>148</v>
      </c>
      <c r="G113" s="7" t="s">
        <v>149</v>
      </c>
      <c r="H113" s="7" t="s">
        <v>150</v>
      </c>
      <c r="I113" s="7" t="s">
        <v>151</v>
      </c>
      <c r="J113" s="7" t="s">
        <v>152</v>
      </c>
      <c r="K113" s="7" t="s">
        <v>153</v>
      </c>
      <c r="L113" s="7" t="s">
        <v>154</v>
      </c>
      <c r="M113" s="68"/>
      <c r="N113" s="7" t="s">
        <v>155</v>
      </c>
      <c r="O113" s="7" t="s">
        <v>150</v>
      </c>
      <c r="P113" s="7" t="s">
        <v>151</v>
      </c>
      <c r="Q113" s="7" t="s">
        <v>152</v>
      </c>
      <c r="R113" s="7" t="s">
        <v>153</v>
      </c>
      <c r="S113" s="7" t="s">
        <v>156</v>
      </c>
      <c r="T113" s="7" t="s">
        <v>157</v>
      </c>
      <c r="U113" s="5"/>
    </row>
    <row r="114" spans="2:21" outlineLevel="1" x14ac:dyDescent="0.35">
      <c r="C114" s="99" t="s">
        <v>158</v>
      </c>
      <c r="D114" s="119" t="s">
        <v>159</v>
      </c>
      <c r="E114" s="68"/>
      <c r="F114" s="26"/>
      <c r="G114" s="26"/>
      <c r="H114" s="26"/>
      <c r="I114" s="26"/>
      <c r="J114" s="26"/>
      <c r="K114" s="26"/>
      <c r="L114" s="26"/>
      <c r="M114" s="68"/>
      <c r="N114" s="26"/>
      <c r="O114" s="26"/>
      <c r="P114" s="26"/>
      <c r="Q114" s="26"/>
      <c r="R114" s="26"/>
      <c r="S114" s="26"/>
      <c r="T114" s="26"/>
      <c r="U114" s="5"/>
    </row>
    <row r="115" spans="2:21" outlineLevel="1" x14ac:dyDescent="0.35">
      <c r="C115" s="224" t="s">
        <v>160</v>
      </c>
      <c r="D115" s="119" t="s">
        <v>161</v>
      </c>
      <c r="E115" s="68"/>
      <c r="F115" s="130"/>
      <c r="G115" s="130"/>
      <c r="H115" s="130"/>
      <c r="I115" s="130"/>
      <c r="J115" s="130"/>
      <c r="K115" s="130"/>
      <c r="L115" s="130"/>
      <c r="M115" s="68"/>
      <c r="N115" s="130"/>
      <c r="O115" s="130"/>
      <c r="P115" s="130"/>
      <c r="Q115" s="130"/>
      <c r="R115" s="130"/>
      <c r="S115" s="130"/>
      <c r="T115" s="130"/>
    </row>
    <row r="116" spans="2:21" ht="14.5" customHeight="1" outlineLevel="1" x14ac:dyDescent="0.35">
      <c r="C116" s="224"/>
      <c r="D116" s="119" t="s">
        <v>162</v>
      </c>
      <c r="E116" s="68"/>
      <c r="F116" s="26"/>
      <c r="G116" s="26"/>
      <c r="H116" s="26"/>
      <c r="I116" s="26"/>
      <c r="J116" s="26"/>
      <c r="K116" s="26"/>
      <c r="L116" s="26"/>
      <c r="M116" s="68"/>
      <c r="N116" s="26"/>
      <c r="O116" s="26"/>
      <c r="P116" s="26"/>
      <c r="Q116" s="26"/>
      <c r="R116" s="26"/>
      <c r="S116" s="26"/>
      <c r="T116" s="26"/>
    </row>
    <row r="117" spans="2:21" outlineLevel="1" x14ac:dyDescent="0.35">
      <c r="C117" s="224"/>
      <c r="D117" s="119" t="s">
        <v>163</v>
      </c>
      <c r="E117" s="68"/>
      <c r="F117" s="26"/>
      <c r="G117" s="26"/>
      <c r="H117" s="26"/>
      <c r="I117" s="26"/>
      <c r="J117" s="26"/>
      <c r="K117" s="26"/>
      <c r="L117" s="26"/>
      <c r="M117" s="68"/>
      <c r="N117" s="26"/>
      <c r="O117" s="26"/>
      <c r="P117" s="26"/>
      <c r="Q117" s="26"/>
      <c r="R117" s="26"/>
      <c r="S117" s="26"/>
      <c r="T117" s="26"/>
    </row>
    <row r="118" spans="2:21" outlineLevel="1" x14ac:dyDescent="0.35">
      <c r="C118" s="100" t="s">
        <v>164</v>
      </c>
      <c r="D118" s="120" t="s">
        <v>165</v>
      </c>
      <c r="E118" s="68"/>
      <c r="F118" s="26"/>
      <c r="G118" s="26"/>
      <c r="H118" s="26"/>
      <c r="I118" s="26"/>
      <c r="J118" s="26"/>
      <c r="K118" s="26"/>
      <c r="L118" s="26"/>
      <c r="M118" s="68"/>
      <c r="N118" s="26"/>
      <c r="O118" s="26"/>
      <c r="P118" s="26"/>
      <c r="Q118" s="26"/>
      <c r="R118" s="26"/>
      <c r="S118" s="26"/>
      <c r="T118" s="26"/>
    </row>
    <row r="119" spans="2:21" outlineLevel="1" x14ac:dyDescent="0.35">
      <c r="C119" s="224" t="s">
        <v>166</v>
      </c>
      <c r="D119" s="119" t="s">
        <v>167</v>
      </c>
      <c r="E119" s="68"/>
      <c r="F119" s="130"/>
      <c r="G119" s="130"/>
      <c r="H119" s="130"/>
      <c r="I119" s="130"/>
      <c r="J119" s="130"/>
      <c r="K119" s="130"/>
      <c r="L119" s="130"/>
      <c r="M119" s="68"/>
      <c r="N119" s="130"/>
      <c r="O119" s="130"/>
      <c r="P119" s="130"/>
      <c r="Q119" s="130"/>
      <c r="R119" s="130"/>
      <c r="S119" s="130"/>
      <c r="T119" s="130"/>
    </row>
    <row r="120" spans="2:21" ht="29" outlineLevel="1" x14ac:dyDescent="0.35">
      <c r="C120" s="224"/>
      <c r="D120" s="119" t="s">
        <v>168</v>
      </c>
      <c r="E120" s="68"/>
      <c r="F120" s="26"/>
      <c r="G120" s="26"/>
      <c r="H120" s="26"/>
      <c r="I120" s="26"/>
      <c r="J120" s="26"/>
      <c r="K120" s="26"/>
      <c r="L120" s="26"/>
      <c r="M120" s="68"/>
      <c r="N120" s="26"/>
      <c r="O120" s="26"/>
      <c r="P120" s="26"/>
      <c r="Q120" s="26"/>
      <c r="R120" s="26"/>
      <c r="S120" s="26"/>
      <c r="T120" s="26"/>
    </row>
    <row r="121" spans="2:21" ht="14.5" customHeight="1" outlineLevel="1" x14ac:dyDescent="0.35">
      <c r="C121" s="231" t="s">
        <v>169</v>
      </c>
      <c r="D121" s="232"/>
      <c r="E121" s="232"/>
      <c r="F121" s="232"/>
      <c r="G121" s="232"/>
      <c r="H121" s="232"/>
      <c r="I121" s="232"/>
      <c r="J121" s="232"/>
      <c r="K121" s="232"/>
      <c r="L121" s="233"/>
      <c r="M121" s="34"/>
      <c r="N121" s="34"/>
      <c r="O121" s="34"/>
      <c r="P121" s="34"/>
      <c r="Q121" s="34"/>
      <c r="R121" s="34"/>
      <c r="S121" s="34"/>
      <c r="T121" s="34"/>
      <c r="U121" s="8"/>
    </row>
    <row r="122" spans="2:21" outlineLevel="1" x14ac:dyDescent="0.35">
      <c r="C122" s="226"/>
      <c r="D122" s="227"/>
      <c r="E122" s="227"/>
      <c r="F122" s="227"/>
      <c r="G122" s="227"/>
      <c r="H122" s="227"/>
      <c r="I122" s="227"/>
      <c r="J122" s="227"/>
      <c r="K122" s="227"/>
      <c r="L122" s="228"/>
      <c r="M122" s="35"/>
      <c r="N122" s="35"/>
      <c r="O122" s="35"/>
      <c r="P122" s="35"/>
      <c r="Q122" s="35"/>
      <c r="R122" s="35"/>
      <c r="S122" s="35"/>
      <c r="T122" s="35"/>
    </row>
    <row r="123" spans="2:21" s="62" customFormat="1" ht="15.5" x14ac:dyDescent="0.35">
      <c r="C123" s="39" t="str">
        <f>IF(_xlfn.XLOOKUP(B109,'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23" s="147"/>
    </row>
    <row r="124" spans="2:21" ht="21" x14ac:dyDescent="0.5">
      <c r="B124" s="44" t="str">
        <f>' P1 Countries of interest'!C31</f>
        <v>Lesotho</v>
      </c>
      <c r="C124" s="45"/>
      <c r="D124" s="145"/>
      <c r="E124" s="45"/>
      <c r="F124" s="45"/>
      <c r="G124" s="45"/>
      <c r="H124" s="45"/>
      <c r="I124" s="45"/>
      <c r="J124" s="45"/>
      <c r="K124" s="45"/>
      <c r="L124" s="45"/>
      <c r="M124" s="45"/>
      <c r="N124" s="45"/>
      <c r="O124" s="45"/>
      <c r="P124" s="45"/>
      <c r="Q124" s="45"/>
      <c r="R124" s="45"/>
      <c r="S124" s="45"/>
      <c r="T124" s="45"/>
    </row>
    <row r="125" spans="2:21" ht="14.5" customHeight="1" x14ac:dyDescent="0.35">
      <c r="B125" s="21"/>
      <c r="C125" s="39" t="str">
        <f>IF(_xlfn.XLOOKUP(B124,' P1 Countries of interest'!$C$26:$C$47,' P1 Countries of interest'!$E$26:$E$47,"",0)="Individual", "Please click the '+' sign on the left to place an individual bid","")</f>
        <v/>
      </c>
    </row>
    <row r="126" spans="2:21" ht="14.5" customHeight="1" outlineLevel="1" x14ac:dyDescent="0.35">
      <c r="B126" s="21"/>
      <c r="C126" s="109"/>
      <c r="D126" s="146"/>
      <c r="E126" s="68"/>
      <c r="F126" s="236" t="s">
        <v>143</v>
      </c>
      <c r="G126" s="236"/>
      <c r="H126" s="236"/>
      <c r="I126" s="236"/>
      <c r="J126" s="236"/>
      <c r="K126" s="236"/>
      <c r="L126" s="236"/>
      <c r="M126" s="68"/>
      <c r="N126" s="236" t="s">
        <v>144</v>
      </c>
      <c r="O126" s="236"/>
      <c r="P126" s="236"/>
      <c r="Q126" s="236"/>
      <c r="R126" s="236"/>
      <c r="S126" s="236"/>
      <c r="T126" s="236"/>
      <c r="U126" s="5"/>
    </row>
    <row r="127" spans="2:21" outlineLevel="1" x14ac:dyDescent="0.35">
      <c r="C127" s="246" t="str">
        <f>B124</f>
        <v>Lesotho</v>
      </c>
      <c r="D127" s="248" t="s">
        <v>145</v>
      </c>
      <c r="E127" s="68"/>
      <c r="F127" s="223" t="s">
        <v>146</v>
      </c>
      <c r="G127" s="223"/>
      <c r="H127" s="223"/>
      <c r="I127" s="223"/>
      <c r="J127" s="223"/>
      <c r="K127" s="223"/>
      <c r="L127" s="223"/>
      <c r="M127" s="68"/>
      <c r="N127" s="223" t="s">
        <v>147</v>
      </c>
      <c r="O127" s="223"/>
      <c r="P127" s="223"/>
      <c r="Q127" s="223"/>
      <c r="R127" s="223"/>
      <c r="S127" s="223"/>
      <c r="T127" s="223"/>
      <c r="U127" s="5"/>
    </row>
    <row r="128" spans="2:21" outlineLevel="1" x14ac:dyDescent="0.35">
      <c r="C128" s="247"/>
      <c r="D128" s="249"/>
      <c r="E128" s="68"/>
      <c r="F128" s="7" t="s">
        <v>148</v>
      </c>
      <c r="G128" s="7" t="s">
        <v>149</v>
      </c>
      <c r="H128" s="7" t="s">
        <v>150</v>
      </c>
      <c r="I128" s="7" t="s">
        <v>151</v>
      </c>
      <c r="J128" s="7" t="s">
        <v>152</v>
      </c>
      <c r="K128" s="7" t="s">
        <v>153</v>
      </c>
      <c r="L128" s="7" t="s">
        <v>154</v>
      </c>
      <c r="M128" s="68"/>
      <c r="N128" s="7" t="s">
        <v>155</v>
      </c>
      <c r="O128" s="7" t="s">
        <v>150</v>
      </c>
      <c r="P128" s="7" t="s">
        <v>151</v>
      </c>
      <c r="Q128" s="7" t="s">
        <v>152</v>
      </c>
      <c r="R128" s="7" t="s">
        <v>153</v>
      </c>
      <c r="S128" s="7" t="s">
        <v>156</v>
      </c>
      <c r="T128" s="7" t="s">
        <v>157</v>
      </c>
      <c r="U128" s="5"/>
    </row>
    <row r="129" spans="2:21" outlineLevel="1" x14ac:dyDescent="0.35">
      <c r="C129" s="99" t="s">
        <v>158</v>
      </c>
      <c r="D129" s="119" t="s">
        <v>159</v>
      </c>
      <c r="E129" s="68"/>
      <c r="F129" s="26"/>
      <c r="G129" s="26"/>
      <c r="H129" s="26"/>
      <c r="I129" s="26"/>
      <c r="J129" s="26"/>
      <c r="K129" s="26"/>
      <c r="L129" s="26"/>
      <c r="M129" s="68"/>
      <c r="N129" s="26"/>
      <c r="O129" s="26"/>
      <c r="P129" s="26"/>
      <c r="Q129" s="26"/>
      <c r="R129" s="26"/>
      <c r="S129" s="26"/>
      <c r="T129" s="26"/>
      <c r="U129" s="5"/>
    </row>
    <row r="130" spans="2:21" outlineLevel="1" x14ac:dyDescent="0.35">
      <c r="C130" s="224" t="s">
        <v>160</v>
      </c>
      <c r="D130" s="119" t="s">
        <v>161</v>
      </c>
      <c r="E130" s="68"/>
      <c r="F130" s="130"/>
      <c r="G130" s="130"/>
      <c r="H130" s="130"/>
      <c r="I130" s="130"/>
      <c r="J130" s="130"/>
      <c r="K130" s="130"/>
      <c r="L130" s="130"/>
      <c r="M130" s="68"/>
      <c r="N130" s="130"/>
      <c r="O130" s="130"/>
      <c r="P130" s="130"/>
      <c r="Q130" s="130"/>
      <c r="R130" s="130"/>
      <c r="S130" s="130"/>
      <c r="T130" s="130"/>
    </row>
    <row r="131" spans="2:21" ht="14.5" customHeight="1" outlineLevel="1" x14ac:dyDescent="0.35">
      <c r="C131" s="224"/>
      <c r="D131" s="119" t="s">
        <v>162</v>
      </c>
      <c r="E131" s="68"/>
      <c r="F131" s="26"/>
      <c r="G131" s="26"/>
      <c r="H131" s="26"/>
      <c r="I131" s="26"/>
      <c r="J131" s="26"/>
      <c r="K131" s="26"/>
      <c r="L131" s="26"/>
      <c r="M131" s="68"/>
      <c r="N131" s="26"/>
      <c r="O131" s="26"/>
      <c r="P131" s="26"/>
      <c r="Q131" s="26"/>
      <c r="R131" s="26"/>
      <c r="S131" s="26"/>
      <c r="T131" s="26"/>
    </row>
    <row r="132" spans="2:21" outlineLevel="1" x14ac:dyDescent="0.35">
      <c r="C132" s="224"/>
      <c r="D132" s="119" t="s">
        <v>163</v>
      </c>
      <c r="E132" s="68"/>
      <c r="F132" s="26"/>
      <c r="G132" s="26"/>
      <c r="H132" s="26"/>
      <c r="I132" s="26"/>
      <c r="J132" s="26"/>
      <c r="K132" s="26"/>
      <c r="L132" s="26"/>
      <c r="M132" s="68"/>
      <c r="N132" s="26"/>
      <c r="O132" s="26"/>
      <c r="P132" s="26"/>
      <c r="Q132" s="26"/>
      <c r="R132" s="26"/>
      <c r="S132" s="26"/>
      <c r="T132" s="26"/>
    </row>
    <row r="133" spans="2:21" outlineLevel="1" x14ac:dyDescent="0.35">
      <c r="C133" s="100" t="s">
        <v>164</v>
      </c>
      <c r="D133" s="120" t="s">
        <v>165</v>
      </c>
      <c r="E133" s="68"/>
      <c r="F133" s="26"/>
      <c r="G133" s="26"/>
      <c r="H133" s="26"/>
      <c r="I133" s="26"/>
      <c r="J133" s="26"/>
      <c r="K133" s="26"/>
      <c r="L133" s="26"/>
      <c r="M133" s="68"/>
      <c r="N133" s="26"/>
      <c r="O133" s="26"/>
      <c r="P133" s="26"/>
      <c r="Q133" s="26"/>
      <c r="R133" s="26"/>
      <c r="S133" s="26"/>
      <c r="T133" s="26"/>
    </row>
    <row r="134" spans="2:21" outlineLevel="1" x14ac:dyDescent="0.35">
      <c r="C134" s="224" t="s">
        <v>166</v>
      </c>
      <c r="D134" s="119" t="s">
        <v>167</v>
      </c>
      <c r="E134" s="68"/>
      <c r="F134" s="130"/>
      <c r="G134" s="130"/>
      <c r="H134" s="130"/>
      <c r="I134" s="130"/>
      <c r="J134" s="130"/>
      <c r="K134" s="130"/>
      <c r="L134" s="130"/>
      <c r="M134" s="68"/>
      <c r="N134" s="130"/>
      <c r="O134" s="130"/>
      <c r="P134" s="130"/>
      <c r="Q134" s="130"/>
      <c r="R134" s="130"/>
      <c r="S134" s="130"/>
      <c r="T134" s="130"/>
    </row>
    <row r="135" spans="2:21" ht="29" outlineLevel="1" x14ac:dyDescent="0.35">
      <c r="C135" s="224"/>
      <c r="D135" s="119" t="s">
        <v>168</v>
      </c>
      <c r="E135" s="68"/>
      <c r="F135" s="26"/>
      <c r="G135" s="26"/>
      <c r="H135" s="26"/>
      <c r="I135" s="26"/>
      <c r="J135" s="26"/>
      <c r="K135" s="26"/>
      <c r="L135" s="26"/>
      <c r="M135" s="68"/>
      <c r="N135" s="26"/>
      <c r="O135" s="26"/>
      <c r="P135" s="26"/>
      <c r="Q135" s="26"/>
      <c r="R135" s="26"/>
      <c r="S135" s="26"/>
      <c r="T135" s="26"/>
    </row>
    <row r="136" spans="2:21" ht="14.5" customHeight="1" outlineLevel="1" x14ac:dyDescent="0.35">
      <c r="C136" s="231" t="s">
        <v>169</v>
      </c>
      <c r="D136" s="232"/>
      <c r="E136" s="232"/>
      <c r="F136" s="232"/>
      <c r="G136" s="232"/>
      <c r="H136" s="232"/>
      <c r="I136" s="232"/>
      <c r="J136" s="232"/>
      <c r="K136" s="232"/>
      <c r="L136" s="233"/>
      <c r="M136" s="34"/>
      <c r="N136" s="34"/>
      <c r="O136" s="34"/>
      <c r="P136" s="34"/>
      <c r="Q136" s="34"/>
      <c r="R136" s="34"/>
      <c r="S136" s="34"/>
      <c r="T136" s="34"/>
      <c r="U136" s="8"/>
    </row>
    <row r="137" spans="2:21" outlineLevel="1" x14ac:dyDescent="0.35">
      <c r="C137" s="226"/>
      <c r="D137" s="227"/>
      <c r="E137" s="227"/>
      <c r="F137" s="227"/>
      <c r="G137" s="227"/>
      <c r="H137" s="227"/>
      <c r="I137" s="227"/>
      <c r="J137" s="227"/>
      <c r="K137" s="227"/>
      <c r="L137" s="228"/>
      <c r="M137" s="35"/>
      <c r="N137" s="35"/>
      <c r="O137" s="35"/>
      <c r="P137" s="35"/>
      <c r="Q137" s="35"/>
      <c r="R137" s="35"/>
      <c r="S137" s="35"/>
      <c r="T137" s="35"/>
    </row>
    <row r="138" spans="2:21" s="62" customFormat="1" ht="15.5" x14ac:dyDescent="0.35">
      <c r="C138" s="39" t="str">
        <f>IF(_xlfn.XLOOKUP(B124,'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38" s="147"/>
    </row>
    <row r="139" spans="2:21" ht="21" x14ac:dyDescent="0.5">
      <c r="B139" s="44" t="str">
        <f>' P1 Countries of interest'!C32</f>
        <v>Rwanda</v>
      </c>
      <c r="C139" s="45"/>
      <c r="D139" s="145"/>
      <c r="E139" s="45"/>
      <c r="F139" s="45"/>
      <c r="G139" s="45"/>
      <c r="H139" s="45"/>
      <c r="I139" s="45"/>
      <c r="J139" s="45"/>
      <c r="K139" s="45"/>
      <c r="L139" s="45"/>
      <c r="M139" s="45"/>
      <c r="N139" s="45"/>
      <c r="O139" s="45"/>
      <c r="P139" s="45"/>
      <c r="Q139" s="45"/>
      <c r="R139" s="45"/>
      <c r="S139" s="45"/>
      <c r="T139" s="45"/>
    </row>
    <row r="140" spans="2:21" ht="14.5" customHeight="1" x14ac:dyDescent="0.35">
      <c r="B140" s="21"/>
      <c r="C140" s="39" t="str">
        <f>IF(_xlfn.XLOOKUP(B139,' P1 Countries of interest'!$C$26:$C$47,' P1 Countries of interest'!$E$26:$E$47,"",0)="Individual", "Please click the '+' sign on the left to place an individual bid","")</f>
        <v/>
      </c>
    </row>
    <row r="141" spans="2:21" ht="14.5" customHeight="1" outlineLevel="1" x14ac:dyDescent="0.35">
      <c r="B141" s="21"/>
      <c r="C141" s="109"/>
      <c r="D141" s="146"/>
      <c r="E141" s="68"/>
      <c r="F141" s="236" t="s">
        <v>143</v>
      </c>
      <c r="G141" s="236"/>
      <c r="H141" s="236"/>
      <c r="I141" s="236"/>
      <c r="J141" s="236"/>
      <c r="K141" s="236"/>
      <c r="L141" s="236"/>
      <c r="M141" s="68"/>
      <c r="N141" s="236" t="s">
        <v>144</v>
      </c>
      <c r="O141" s="236"/>
      <c r="P141" s="236"/>
      <c r="Q141" s="236"/>
      <c r="R141" s="236"/>
      <c r="S141" s="236"/>
      <c r="T141" s="236"/>
      <c r="U141" s="5"/>
    </row>
    <row r="142" spans="2:21" ht="14.5" customHeight="1" outlineLevel="1" x14ac:dyDescent="0.35">
      <c r="C142" s="246" t="str">
        <f>B139</f>
        <v>Rwanda</v>
      </c>
      <c r="D142" s="248" t="s">
        <v>145</v>
      </c>
      <c r="E142" s="68"/>
      <c r="F142" s="223" t="s">
        <v>146</v>
      </c>
      <c r="G142" s="223"/>
      <c r="H142" s="223"/>
      <c r="I142" s="223"/>
      <c r="J142" s="223"/>
      <c r="K142" s="223"/>
      <c r="L142" s="223"/>
      <c r="M142" s="68"/>
      <c r="N142" s="223" t="s">
        <v>147</v>
      </c>
      <c r="O142" s="223"/>
      <c r="P142" s="223"/>
      <c r="Q142" s="223"/>
      <c r="R142" s="223"/>
      <c r="S142" s="223"/>
      <c r="T142" s="223"/>
      <c r="U142" s="5"/>
    </row>
    <row r="143" spans="2:21" ht="14.5" customHeight="1" outlineLevel="1" x14ac:dyDescent="0.35">
      <c r="C143" s="247"/>
      <c r="D143" s="249"/>
      <c r="E143" s="68"/>
      <c r="F143" s="7" t="s">
        <v>148</v>
      </c>
      <c r="G143" s="7" t="s">
        <v>149</v>
      </c>
      <c r="H143" s="7" t="s">
        <v>150</v>
      </c>
      <c r="I143" s="7" t="s">
        <v>151</v>
      </c>
      <c r="J143" s="7" t="s">
        <v>152</v>
      </c>
      <c r="K143" s="7" t="s">
        <v>153</v>
      </c>
      <c r="L143" s="7" t="s">
        <v>154</v>
      </c>
      <c r="M143" s="68"/>
      <c r="N143" s="7" t="s">
        <v>155</v>
      </c>
      <c r="O143" s="7" t="s">
        <v>150</v>
      </c>
      <c r="P143" s="7" t="s">
        <v>151</v>
      </c>
      <c r="Q143" s="7" t="s">
        <v>152</v>
      </c>
      <c r="R143" s="7" t="s">
        <v>153</v>
      </c>
      <c r="S143" s="7" t="s">
        <v>156</v>
      </c>
      <c r="T143" s="7" t="s">
        <v>157</v>
      </c>
      <c r="U143" s="5"/>
    </row>
    <row r="144" spans="2:21" outlineLevel="1" x14ac:dyDescent="0.35">
      <c r="C144" s="99" t="s">
        <v>158</v>
      </c>
      <c r="D144" s="119" t="s">
        <v>159</v>
      </c>
      <c r="E144" s="68"/>
      <c r="F144" s="26"/>
      <c r="G144" s="26"/>
      <c r="H144" s="26"/>
      <c r="I144" s="26"/>
      <c r="J144" s="26"/>
      <c r="K144" s="26"/>
      <c r="L144" s="26"/>
      <c r="M144" s="68"/>
      <c r="N144" s="26"/>
      <c r="O144" s="26"/>
      <c r="P144" s="26"/>
      <c r="Q144" s="26"/>
      <c r="R144" s="26"/>
      <c r="S144" s="26"/>
      <c r="T144" s="26"/>
      <c r="U144" s="5"/>
    </row>
    <row r="145" spans="2:21" outlineLevel="1" x14ac:dyDescent="0.35">
      <c r="C145" s="255" t="s">
        <v>160</v>
      </c>
      <c r="D145" s="119" t="s">
        <v>161</v>
      </c>
      <c r="E145" s="68"/>
      <c r="F145" s="130"/>
      <c r="G145" s="130"/>
      <c r="H145" s="130"/>
      <c r="I145" s="130"/>
      <c r="J145" s="130"/>
      <c r="K145" s="130"/>
      <c r="L145" s="130"/>
      <c r="M145" s="68"/>
      <c r="N145" s="130"/>
      <c r="O145" s="130"/>
      <c r="P145" s="130"/>
      <c r="Q145" s="130"/>
      <c r="R145" s="130"/>
      <c r="S145" s="130"/>
      <c r="T145" s="130"/>
    </row>
    <row r="146" spans="2:21" ht="14.5" customHeight="1" outlineLevel="1" x14ac:dyDescent="0.35">
      <c r="C146" s="260"/>
      <c r="D146" s="119" t="s">
        <v>162</v>
      </c>
      <c r="E146" s="68"/>
      <c r="F146" s="26"/>
      <c r="G146" s="26"/>
      <c r="H146" s="26"/>
      <c r="I146" s="26"/>
      <c r="J146" s="26"/>
      <c r="K146" s="26"/>
      <c r="L146" s="26"/>
      <c r="M146" s="68"/>
      <c r="N146" s="26"/>
      <c r="O146" s="26"/>
      <c r="P146" s="26"/>
      <c r="Q146" s="26"/>
      <c r="R146" s="26"/>
      <c r="S146" s="26"/>
      <c r="T146" s="26"/>
    </row>
    <row r="147" spans="2:21" ht="14.5" customHeight="1" outlineLevel="1" x14ac:dyDescent="0.35">
      <c r="C147" s="256"/>
      <c r="D147" s="119" t="s">
        <v>163</v>
      </c>
      <c r="E147" s="68"/>
      <c r="F147" s="26"/>
      <c r="G147" s="26"/>
      <c r="H147" s="26"/>
      <c r="I147" s="26"/>
      <c r="J147" s="26"/>
      <c r="K147" s="26"/>
      <c r="L147" s="26"/>
      <c r="M147" s="68"/>
      <c r="N147" s="26"/>
      <c r="O147" s="26"/>
      <c r="P147" s="26"/>
      <c r="Q147" s="26"/>
      <c r="R147" s="26"/>
      <c r="S147" s="26"/>
      <c r="T147" s="26"/>
    </row>
    <row r="148" spans="2:21" outlineLevel="1" x14ac:dyDescent="0.35">
      <c r="C148" s="100" t="s">
        <v>164</v>
      </c>
      <c r="D148" s="120" t="s">
        <v>165</v>
      </c>
      <c r="E148" s="68"/>
      <c r="F148" s="26"/>
      <c r="G148" s="26"/>
      <c r="H148" s="26"/>
      <c r="I148" s="26"/>
      <c r="J148" s="26"/>
      <c r="K148" s="26"/>
      <c r="L148" s="26"/>
      <c r="M148" s="68"/>
      <c r="N148" s="26"/>
      <c r="O148" s="26"/>
      <c r="P148" s="26"/>
      <c r="Q148" s="26"/>
      <c r="R148" s="26"/>
      <c r="S148" s="26"/>
      <c r="T148" s="26"/>
    </row>
    <row r="149" spans="2:21" outlineLevel="1" x14ac:dyDescent="0.35">
      <c r="C149" s="255" t="s">
        <v>166</v>
      </c>
      <c r="D149" s="119" t="s">
        <v>167</v>
      </c>
      <c r="E149" s="68"/>
      <c r="F149" s="130"/>
      <c r="G149" s="130"/>
      <c r="H149" s="130"/>
      <c r="I149" s="130"/>
      <c r="J149" s="130"/>
      <c r="K149" s="130"/>
      <c r="L149" s="130"/>
      <c r="M149" s="68"/>
      <c r="N149" s="130"/>
      <c r="O149" s="130"/>
      <c r="P149" s="130"/>
      <c r="Q149" s="130"/>
      <c r="R149" s="130"/>
      <c r="S149" s="130"/>
      <c r="T149" s="130"/>
    </row>
    <row r="150" spans="2:21" ht="29.15" customHeight="1" outlineLevel="1" x14ac:dyDescent="0.35">
      <c r="C150" s="256"/>
      <c r="D150" s="119" t="s">
        <v>168</v>
      </c>
      <c r="E150" s="68"/>
      <c r="F150" s="26"/>
      <c r="G150" s="26"/>
      <c r="H150" s="26"/>
      <c r="I150" s="26"/>
      <c r="J150" s="26"/>
      <c r="K150" s="26"/>
      <c r="L150" s="26"/>
      <c r="M150" s="68"/>
      <c r="N150" s="26"/>
      <c r="O150" s="26"/>
      <c r="P150" s="26"/>
      <c r="Q150" s="26"/>
      <c r="R150" s="26"/>
      <c r="S150" s="26"/>
      <c r="T150" s="26"/>
    </row>
    <row r="151" spans="2:21" ht="14.5" customHeight="1" outlineLevel="1" x14ac:dyDescent="0.35">
      <c r="C151" s="231" t="s">
        <v>169</v>
      </c>
      <c r="D151" s="232"/>
      <c r="E151" s="232"/>
      <c r="F151" s="232"/>
      <c r="G151" s="232"/>
      <c r="H151" s="232"/>
      <c r="I151" s="232"/>
      <c r="J151" s="232"/>
      <c r="K151" s="232"/>
      <c r="L151" s="233"/>
      <c r="M151" s="34"/>
      <c r="N151" s="34"/>
      <c r="O151" s="34"/>
      <c r="P151" s="34"/>
      <c r="Q151" s="34"/>
      <c r="R151" s="34"/>
      <c r="S151" s="34"/>
      <c r="T151" s="34"/>
      <c r="U151" s="8"/>
    </row>
    <row r="152" spans="2:21" ht="14.5" customHeight="1" outlineLevel="1" x14ac:dyDescent="0.35">
      <c r="C152" s="226"/>
      <c r="D152" s="227"/>
      <c r="E152" s="227"/>
      <c r="F152" s="227"/>
      <c r="G152" s="227"/>
      <c r="H152" s="227"/>
      <c r="I152" s="227"/>
      <c r="J152" s="227"/>
      <c r="K152" s="227"/>
      <c r="L152" s="228"/>
      <c r="M152" s="35"/>
      <c r="N152" s="35"/>
      <c r="O152" s="35"/>
      <c r="P152" s="35"/>
      <c r="Q152" s="35"/>
      <c r="R152" s="35"/>
      <c r="S152" s="35"/>
      <c r="T152" s="35"/>
    </row>
    <row r="153" spans="2:21" s="62" customFormat="1" ht="15.5" x14ac:dyDescent="0.35">
      <c r="C153" s="39" t="str">
        <f>IF(_xlfn.XLOOKUP(B139,'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53" s="147"/>
    </row>
    <row r="154" spans="2:21" ht="21" x14ac:dyDescent="0.5">
      <c r="B154" s="44" t="str">
        <f>' P1 Countries of interest'!C33</f>
        <v>Zimbabwe</v>
      </c>
      <c r="C154" s="45"/>
      <c r="D154" s="145"/>
      <c r="E154" s="45"/>
      <c r="F154" s="45"/>
      <c r="G154" s="45"/>
      <c r="H154" s="45"/>
      <c r="I154" s="45"/>
      <c r="J154" s="45"/>
      <c r="K154" s="45"/>
      <c r="L154" s="45"/>
      <c r="M154" s="45"/>
      <c r="N154" s="45"/>
      <c r="O154" s="45"/>
      <c r="P154" s="45"/>
      <c r="Q154" s="45"/>
      <c r="R154" s="45"/>
      <c r="S154" s="45"/>
      <c r="T154" s="45"/>
    </row>
    <row r="155" spans="2:21" ht="14.5" customHeight="1" x14ac:dyDescent="0.35">
      <c r="B155" s="21"/>
      <c r="C155" s="39" t="str">
        <f>IF(_xlfn.XLOOKUP(B154,' P1 Countries of interest'!$C$26:$C$47,' P1 Countries of interest'!$E$26:$E$47,"",0)="Individual", "Please click the '+' sign on the left to place an individual bid","")</f>
        <v/>
      </c>
    </row>
    <row r="156" spans="2:21" ht="14.5" customHeight="1" outlineLevel="1" x14ac:dyDescent="0.35">
      <c r="B156" s="21"/>
      <c r="C156" s="109"/>
      <c r="D156" s="146"/>
      <c r="E156" s="68"/>
      <c r="F156" s="220" t="s">
        <v>143</v>
      </c>
      <c r="G156" s="220"/>
      <c r="H156" s="220"/>
      <c r="I156" s="220"/>
      <c r="J156" s="220"/>
      <c r="K156" s="220"/>
      <c r="L156" s="220"/>
      <c r="M156" s="68"/>
      <c r="N156" s="220" t="s">
        <v>144</v>
      </c>
      <c r="O156" s="220"/>
      <c r="P156" s="220"/>
      <c r="Q156" s="220"/>
      <c r="R156" s="220"/>
      <c r="S156" s="220"/>
      <c r="T156" s="220"/>
      <c r="U156" s="5"/>
    </row>
    <row r="157" spans="2:21" outlineLevel="1" x14ac:dyDescent="0.35">
      <c r="C157" s="246" t="str">
        <f>B154</f>
        <v>Zimbabwe</v>
      </c>
      <c r="D157" s="248" t="s">
        <v>145</v>
      </c>
      <c r="E157" s="68"/>
      <c r="F157" s="223" t="s">
        <v>146</v>
      </c>
      <c r="G157" s="223"/>
      <c r="H157" s="223"/>
      <c r="I157" s="223"/>
      <c r="J157" s="223"/>
      <c r="K157" s="223"/>
      <c r="L157" s="223"/>
      <c r="M157" s="68"/>
      <c r="N157" s="250" t="s">
        <v>147</v>
      </c>
      <c r="O157" s="251"/>
      <c r="P157" s="251"/>
      <c r="Q157" s="251"/>
      <c r="R157" s="251"/>
      <c r="S157" s="251"/>
      <c r="T157" s="251"/>
      <c r="U157" s="5"/>
    </row>
    <row r="158" spans="2:21" outlineLevel="1" x14ac:dyDescent="0.35">
      <c r="C158" s="247"/>
      <c r="D158" s="249"/>
      <c r="E158" s="68"/>
      <c r="F158" s="7" t="s">
        <v>148</v>
      </c>
      <c r="G158" s="7" t="s">
        <v>149</v>
      </c>
      <c r="H158" s="7" t="s">
        <v>150</v>
      </c>
      <c r="I158" s="7" t="s">
        <v>151</v>
      </c>
      <c r="J158" s="7" t="s">
        <v>152</v>
      </c>
      <c r="K158" s="7" t="s">
        <v>153</v>
      </c>
      <c r="L158" s="7" t="s">
        <v>154</v>
      </c>
      <c r="M158" s="68"/>
      <c r="N158" s="7" t="s">
        <v>155</v>
      </c>
      <c r="O158" s="7" t="s">
        <v>150</v>
      </c>
      <c r="P158" s="7" t="s">
        <v>151</v>
      </c>
      <c r="Q158" s="7" t="s">
        <v>152</v>
      </c>
      <c r="R158" s="7" t="s">
        <v>153</v>
      </c>
      <c r="S158" s="7" t="s">
        <v>156</v>
      </c>
      <c r="T158" s="7" t="s">
        <v>157</v>
      </c>
      <c r="U158" s="5"/>
    </row>
    <row r="159" spans="2:21" outlineLevel="1" x14ac:dyDescent="0.35">
      <c r="C159" s="99" t="s">
        <v>158</v>
      </c>
      <c r="D159" s="119" t="s">
        <v>159</v>
      </c>
      <c r="E159" s="68"/>
      <c r="F159" s="26"/>
      <c r="G159" s="26"/>
      <c r="H159" s="26"/>
      <c r="I159" s="26"/>
      <c r="J159" s="26"/>
      <c r="K159" s="26"/>
      <c r="L159" s="26"/>
      <c r="M159" s="68"/>
      <c r="N159" s="26"/>
      <c r="O159" s="26"/>
      <c r="P159" s="26"/>
      <c r="Q159" s="26"/>
      <c r="R159" s="26"/>
      <c r="S159" s="26"/>
      <c r="T159" s="26"/>
      <c r="U159" s="5"/>
    </row>
    <row r="160" spans="2:21" outlineLevel="1" x14ac:dyDescent="0.35">
      <c r="C160" s="224" t="s">
        <v>160</v>
      </c>
      <c r="D160" s="119" t="s">
        <v>161</v>
      </c>
      <c r="E160" s="68"/>
      <c r="F160" s="130"/>
      <c r="G160" s="130"/>
      <c r="H160" s="130"/>
      <c r="I160" s="130"/>
      <c r="J160" s="130"/>
      <c r="K160" s="130"/>
      <c r="L160" s="130"/>
      <c r="M160" s="68"/>
      <c r="N160" s="130"/>
      <c r="O160" s="130"/>
      <c r="P160" s="130"/>
      <c r="Q160" s="130"/>
      <c r="R160" s="130"/>
      <c r="S160" s="130"/>
      <c r="T160" s="130"/>
    </row>
    <row r="161" spans="2:21" ht="14.5" customHeight="1" outlineLevel="1" x14ac:dyDescent="0.35">
      <c r="C161" s="224"/>
      <c r="D161" s="119" t="s">
        <v>162</v>
      </c>
      <c r="E161" s="68"/>
      <c r="F161" s="26"/>
      <c r="G161" s="26"/>
      <c r="H161" s="26"/>
      <c r="I161" s="26"/>
      <c r="J161" s="26"/>
      <c r="K161" s="26"/>
      <c r="L161" s="26"/>
      <c r="M161" s="68"/>
      <c r="N161" s="26"/>
      <c r="O161" s="26"/>
      <c r="P161" s="26"/>
      <c r="Q161" s="26"/>
      <c r="R161" s="26"/>
      <c r="S161" s="26"/>
      <c r="T161" s="26"/>
    </row>
    <row r="162" spans="2:21" outlineLevel="1" x14ac:dyDescent="0.35">
      <c r="C162" s="224"/>
      <c r="D162" s="119" t="s">
        <v>163</v>
      </c>
      <c r="E162" s="68"/>
      <c r="F162" s="26"/>
      <c r="G162" s="26"/>
      <c r="H162" s="26"/>
      <c r="I162" s="26"/>
      <c r="J162" s="26"/>
      <c r="K162" s="26"/>
      <c r="L162" s="26"/>
      <c r="M162" s="68"/>
      <c r="N162" s="26"/>
      <c r="O162" s="26"/>
      <c r="P162" s="26"/>
      <c r="Q162" s="26"/>
      <c r="R162" s="26"/>
      <c r="S162" s="26"/>
      <c r="T162" s="26"/>
    </row>
    <row r="163" spans="2:21" outlineLevel="1" x14ac:dyDescent="0.35">
      <c r="C163" s="100" t="s">
        <v>164</v>
      </c>
      <c r="D163" s="120" t="s">
        <v>165</v>
      </c>
      <c r="E163" s="68"/>
      <c r="F163" s="26"/>
      <c r="G163" s="26"/>
      <c r="H163" s="26"/>
      <c r="I163" s="26"/>
      <c r="J163" s="26"/>
      <c r="K163" s="26"/>
      <c r="L163" s="26"/>
      <c r="M163" s="68"/>
      <c r="N163" s="26"/>
      <c r="O163" s="26"/>
      <c r="P163" s="26"/>
      <c r="Q163" s="26"/>
      <c r="R163" s="26"/>
      <c r="S163" s="26"/>
      <c r="T163" s="26"/>
    </row>
    <row r="164" spans="2:21" outlineLevel="1" x14ac:dyDescent="0.35">
      <c r="C164" s="224" t="s">
        <v>166</v>
      </c>
      <c r="D164" s="119" t="s">
        <v>167</v>
      </c>
      <c r="E164" s="68"/>
      <c r="F164" s="130"/>
      <c r="G164" s="130"/>
      <c r="H164" s="130"/>
      <c r="I164" s="130"/>
      <c r="J164" s="130"/>
      <c r="K164" s="130"/>
      <c r="L164" s="130"/>
      <c r="M164" s="68"/>
      <c r="N164" s="130"/>
      <c r="O164" s="130"/>
      <c r="P164" s="130"/>
      <c r="Q164" s="130"/>
      <c r="R164" s="130"/>
      <c r="S164" s="130"/>
      <c r="T164" s="130"/>
    </row>
    <row r="165" spans="2:21" ht="29" outlineLevel="1" x14ac:dyDescent="0.35">
      <c r="C165" s="224"/>
      <c r="D165" s="119" t="s">
        <v>168</v>
      </c>
      <c r="E165" s="68"/>
      <c r="F165" s="26"/>
      <c r="G165" s="26"/>
      <c r="H165" s="26"/>
      <c r="I165" s="26"/>
      <c r="J165" s="26"/>
      <c r="K165" s="26"/>
      <c r="L165" s="26"/>
      <c r="M165" s="68"/>
      <c r="N165" s="26"/>
      <c r="O165" s="26"/>
      <c r="P165" s="26"/>
      <c r="Q165" s="26"/>
      <c r="R165" s="26"/>
      <c r="S165" s="26"/>
      <c r="T165" s="26"/>
    </row>
    <row r="166" spans="2:21" ht="14.5" customHeight="1" outlineLevel="1" x14ac:dyDescent="0.35">
      <c r="C166" s="231" t="s">
        <v>169</v>
      </c>
      <c r="D166" s="232"/>
      <c r="E166" s="232"/>
      <c r="F166" s="232"/>
      <c r="G166" s="232"/>
      <c r="H166" s="232"/>
      <c r="I166" s="232"/>
      <c r="J166" s="232"/>
      <c r="K166" s="232"/>
      <c r="L166" s="233"/>
      <c r="M166" s="34"/>
      <c r="N166" s="34"/>
      <c r="O166" s="34"/>
      <c r="P166" s="34"/>
      <c r="Q166" s="34"/>
      <c r="R166" s="34"/>
      <c r="S166" s="34"/>
      <c r="T166" s="34"/>
      <c r="U166" s="8"/>
    </row>
    <row r="167" spans="2:21" outlineLevel="1" x14ac:dyDescent="0.35">
      <c r="C167" s="226"/>
      <c r="D167" s="227"/>
      <c r="E167" s="227"/>
      <c r="F167" s="227"/>
      <c r="G167" s="227"/>
      <c r="H167" s="227"/>
      <c r="I167" s="227"/>
      <c r="J167" s="227"/>
      <c r="K167" s="227"/>
      <c r="L167" s="228"/>
      <c r="M167" s="35"/>
      <c r="N167" s="35"/>
      <c r="O167" s="35"/>
      <c r="P167" s="35"/>
      <c r="Q167" s="35"/>
      <c r="R167" s="35"/>
      <c r="S167" s="35"/>
      <c r="T167" s="35"/>
    </row>
    <row r="168" spans="2:21" s="62" customFormat="1" ht="15.5" x14ac:dyDescent="0.35">
      <c r="C168" s="39" t="str">
        <f>IF(_xlfn.XLOOKUP(B154,'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68" s="147"/>
    </row>
    <row r="169" spans="2:21" s="62" customFormat="1" ht="15.5" x14ac:dyDescent="0.35">
      <c r="C169" s="39"/>
      <c r="D169" s="147"/>
    </row>
    <row r="170" spans="2:21" ht="21" x14ac:dyDescent="0.5">
      <c r="B170" s="64" t="s">
        <v>170</v>
      </c>
      <c r="D170" s="144"/>
    </row>
    <row r="171" spans="2:21" ht="21" x14ac:dyDescent="0.5">
      <c r="B171" s="44" t="str">
        <f>' P1 Countries of interest'!C35</f>
        <v>Angola</v>
      </c>
      <c r="C171" s="45"/>
      <c r="D171" s="145"/>
      <c r="E171" s="45"/>
      <c r="F171" s="45"/>
      <c r="G171" s="45"/>
      <c r="H171" s="45"/>
      <c r="I171" s="45"/>
      <c r="J171" s="45"/>
      <c r="K171" s="45"/>
      <c r="L171" s="45"/>
      <c r="M171" s="45"/>
      <c r="N171" s="45"/>
      <c r="O171" s="45"/>
      <c r="P171" s="45"/>
      <c r="Q171" s="45"/>
      <c r="R171" s="45"/>
      <c r="S171" s="45"/>
      <c r="T171" s="45"/>
    </row>
    <row r="172" spans="2:21" ht="14.5" customHeight="1" x14ac:dyDescent="0.35">
      <c r="B172" s="21"/>
      <c r="C172" s="39" t="str">
        <f>IF(_xlfn.XLOOKUP(B171,' P1 Countries of interest'!$C$26:$C$47,' P1 Countries of interest'!$E$26:$E$47,"",0)="Individual", "Please click the '+' sign on the left to place an individual bid","")</f>
        <v/>
      </c>
      <c r="D172" s="148"/>
    </row>
    <row r="173" spans="2:21" ht="14.5" customHeight="1" outlineLevel="1" x14ac:dyDescent="0.35">
      <c r="B173" s="21"/>
      <c r="C173" s="109"/>
      <c r="D173" s="146"/>
      <c r="E173" s="68"/>
      <c r="F173" s="220" t="s">
        <v>143</v>
      </c>
      <c r="G173" s="220"/>
      <c r="H173" s="220"/>
      <c r="I173" s="220"/>
      <c r="J173" s="220"/>
      <c r="K173" s="220"/>
      <c r="L173" s="220"/>
      <c r="M173" s="68"/>
      <c r="N173" s="220" t="s">
        <v>144</v>
      </c>
      <c r="O173" s="220"/>
      <c r="P173" s="220"/>
      <c r="Q173" s="220"/>
      <c r="R173" s="220"/>
      <c r="S173" s="220"/>
      <c r="T173" s="220"/>
      <c r="U173" s="5"/>
    </row>
    <row r="174" spans="2:21" outlineLevel="1" x14ac:dyDescent="0.35">
      <c r="C174" s="246" t="str">
        <f>B171</f>
        <v>Angola</v>
      </c>
      <c r="D174" s="248" t="s">
        <v>145</v>
      </c>
      <c r="E174" s="68"/>
      <c r="F174" s="223" t="s">
        <v>146</v>
      </c>
      <c r="G174" s="223"/>
      <c r="H174" s="223"/>
      <c r="I174" s="223"/>
      <c r="J174" s="223"/>
      <c r="K174" s="223"/>
      <c r="L174" s="223"/>
      <c r="M174" s="68"/>
      <c r="N174" s="223" t="s">
        <v>147</v>
      </c>
      <c r="O174" s="223"/>
      <c r="P174" s="223"/>
      <c r="Q174" s="223"/>
      <c r="R174" s="223"/>
      <c r="S174" s="223"/>
      <c r="T174" s="223"/>
      <c r="U174" s="5"/>
    </row>
    <row r="175" spans="2:21" outlineLevel="1" x14ac:dyDescent="0.35">
      <c r="C175" s="247"/>
      <c r="D175" s="249"/>
      <c r="E175" s="68"/>
      <c r="F175" s="7" t="s">
        <v>148</v>
      </c>
      <c r="G175" s="7" t="s">
        <v>149</v>
      </c>
      <c r="H175" s="7" t="s">
        <v>150</v>
      </c>
      <c r="I175" s="7" t="s">
        <v>151</v>
      </c>
      <c r="J175" s="7" t="s">
        <v>152</v>
      </c>
      <c r="K175" s="7" t="s">
        <v>153</v>
      </c>
      <c r="L175" s="7" t="s">
        <v>154</v>
      </c>
      <c r="M175" s="68"/>
      <c r="N175" s="7" t="s">
        <v>155</v>
      </c>
      <c r="O175" s="7" t="s">
        <v>150</v>
      </c>
      <c r="P175" s="7" t="s">
        <v>151</v>
      </c>
      <c r="Q175" s="7" t="s">
        <v>152</v>
      </c>
      <c r="R175" s="7" t="s">
        <v>153</v>
      </c>
      <c r="S175" s="7" t="s">
        <v>156</v>
      </c>
      <c r="T175" s="7" t="s">
        <v>157</v>
      </c>
      <c r="U175" s="5"/>
    </row>
    <row r="176" spans="2:21" outlineLevel="1" x14ac:dyDescent="0.35">
      <c r="C176" s="99" t="s">
        <v>158</v>
      </c>
      <c r="D176" s="119" t="s">
        <v>159</v>
      </c>
      <c r="E176" s="68"/>
      <c r="F176" s="26"/>
      <c r="G176" s="26"/>
      <c r="H176" s="26"/>
      <c r="I176" s="26"/>
      <c r="J176" s="26"/>
      <c r="K176" s="114"/>
      <c r="L176" s="114"/>
      <c r="M176" s="68"/>
      <c r="N176" s="26"/>
      <c r="O176" s="26"/>
      <c r="P176" s="26"/>
      <c r="Q176" s="26"/>
      <c r="R176" s="26"/>
      <c r="S176" s="26"/>
      <c r="T176" s="26"/>
      <c r="U176" s="5"/>
    </row>
    <row r="177" spans="2:21" outlineLevel="1" x14ac:dyDescent="0.35">
      <c r="C177" s="224" t="s">
        <v>160</v>
      </c>
      <c r="D177" s="119" t="s">
        <v>161</v>
      </c>
      <c r="E177" s="68"/>
      <c r="F177" s="130"/>
      <c r="G177" s="130"/>
      <c r="H177" s="130"/>
      <c r="I177" s="130"/>
      <c r="J177" s="130"/>
      <c r="K177" s="114"/>
      <c r="L177" s="114"/>
      <c r="M177" s="68"/>
      <c r="N177" s="130"/>
      <c r="O177" s="130"/>
      <c r="P177" s="130"/>
      <c r="Q177" s="130"/>
      <c r="R177" s="130"/>
      <c r="S177" s="130"/>
      <c r="T177" s="130"/>
    </row>
    <row r="178" spans="2:21" ht="14.5" customHeight="1" outlineLevel="1" x14ac:dyDescent="0.35">
      <c r="C178" s="224"/>
      <c r="D178" s="119" t="s">
        <v>162</v>
      </c>
      <c r="E178" s="68"/>
      <c r="F178" s="26"/>
      <c r="G178" s="26"/>
      <c r="H178" s="26"/>
      <c r="I178" s="26"/>
      <c r="J178" s="26"/>
      <c r="K178" s="114"/>
      <c r="L178" s="114"/>
      <c r="M178" s="68"/>
      <c r="N178" s="26"/>
      <c r="O178" s="26"/>
      <c r="P178" s="26"/>
      <c r="Q178" s="26"/>
      <c r="R178" s="26"/>
      <c r="S178" s="26"/>
      <c r="T178" s="26"/>
    </row>
    <row r="179" spans="2:21" outlineLevel="1" x14ac:dyDescent="0.35">
      <c r="C179" s="224"/>
      <c r="D179" s="119" t="s">
        <v>163</v>
      </c>
      <c r="E179" s="68"/>
      <c r="F179" s="26"/>
      <c r="G179" s="26"/>
      <c r="H179" s="26"/>
      <c r="I179" s="26"/>
      <c r="J179" s="26"/>
      <c r="K179" s="114"/>
      <c r="L179" s="114"/>
      <c r="M179" s="68"/>
      <c r="N179" s="26"/>
      <c r="O179" s="26"/>
      <c r="P179" s="26"/>
      <c r="Q179" s="26"/>
      <c r="R179" s="26"/>
      <c r="S179" s="26"/>
      <c r="T179" s="26"/>
    </row>
    <row r="180" spans="2:21" outlineLevel="1" x14ac:dyDescent="0.35">
      <c r="C180" s="100" t="s">
        <v>164</v>
      </c>
      <c r="D180" s="120" t="s">
        <v>165</v>
      </c>
      <c r="E180" s="68"/>
      <c r="F180" s="26"/>
      <c r="G180" s="26"/>
      <c r="H180" s="26"/>
      <c r="I180" s="26"/>
      <c r="J180" s="26"/>
      <c r="K180" s="114"/>
      <c r="L180" s="114"/>
      <c r="M180" s="68"/>
      <c r="N180" s="26"/>
      <c r="O180" s="26"/>
      <c r="P180" s="26"/>
      <c r="Q180" s="26"/>
      <c r="R180" s="26"/>
      <c r="S180" s="26"/>
      <c r="T180" s="26"/>
    </row>
    <row r="181" spans="2:21" outlineLevel="1" x14ac:dyDescent="0.35">
      <c r="C181" s="224" t="s">
        <v>166</v>
      </c>
      <c r="D181" s="119" t="s">
        <v>167</v>
      </c>
      <c r="E181" s="68"/>
      <c r="F181" s="130"/>
      <c r="G181" s="130"/>
      <c r="H181" s="130"/>
      <c r="I181" s="130"/>
      <c r="J181" s="130"/>
      <c r="K181" s="114"/>
      <c r="L181" s="114"/>
      <c r="M181" s="68"/>
      <c r="N181" s="130"/>
      <c r="O181" s="130"/>
      <c r="P181" s="130"/>
      <c r="Q181" s="130"/>
      <c r="R181" s="130"/>
      <c r="S181" s="130"/>
      <c r="T181" s="130"/>
    </row>
    <row r="182" spans="2:21" ht="29" outlineLevel="1" x14ac:dyDescent="0.35">
      <c r="C182" s="224"/>
      <c r="D182" s="119" t="s">
        <v>168</v>
      </c>
      <c r="E182" s="68"/>
      <c r="F182" s="26"/>
      <c r="G182" s="26"/>
      <c r="H182" s="26"/>
      <c r="I182" s="26"/>
      <c r="J182" s="26"/>
      <c r="K182" s="114"/>
      <c r="L182" s="114"/>
      <c r="M182" s="68"/>
      <c r="N182" s="26"/>
      <c r="O182" s="26"/>
      <c r="P182" s="26"/>
      <c r="Q182" s="26"/>
      <c r="R182" s="26"/>
      <c r="S182" s="26"/>
      <c r="T182" s="26"/>
    </row>
    <row r="183" spans="2:21" ht="14.5" customHeight="1" outlineLevel="1" x14ac:dyDescent="0.35">
      <c r="C183" s="231" t="s">
        <v>169</v>
      </c>
      <c r="D183" s="232"/>
      <c r="E183" s="232"/>
      <c r="F183" s="232"/>
      <c r="G183" s="232"/>
      <c r="H183" s="232"/>
      <c r="I183" s="232"/>
      <c r="J183" s="232"/>
      <c r="K183" s="232"/>
      <c r="L183" s="233"/>
      <c r="M183" s="34"/>
      <c r="N183" s="34"/>
      <c r="O183" s="34"/>
      <c r="P183" s="34"/>
      <c r="Q183" s="34"/>
      <c r="R183" s="34"/>
      <c r="S183" s="34"/>
      <c r="T183" s="34"/>
      <c r="U183" s="8"/>
    </row>
    <row r="184" spans="2:21" outlineLevel="1" x14ac:dyDescent="0.35">
      <c r="C184" s="226"/>
      <c r="D184" s="227"/>
      <c r="E184" s="227"/>
      <c r="F184" s="227"/>
      <c r="G184" s="227"/>
      <c r="H184" s="227"/>
      <c r="I184" s="227"/>
      <c r="J184" s="227"/>
      <c r="K184" s="227"/>
      <c r="L184" s="228"/>
      <c r="M184" s="35"/>
      <c r="N184" s="35"/>
      <c r="O184" s="35"/>
      <c r="P184" s="35"/>
      <c r="Q184" s="35"/>
      <c r="R184" s="35"/>
      <c r="S184" s="35"/>
      <c r="T184" s="35"/>
    </row>
    <row r="185" spans="2:21" s="62" customFormat="1" ht="15.5" x14ac:dyDescent="0.35">
      <c r="B185" s="61"/>
      <c r="C185" s="39" t="str">
        <f>IF(_xlfn.XLOOKUP(B171,'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185" s="147"/>
    </row>
    <row r="186" spans="2:21" ht="21" x14ac:dyDescent="0.5">
      <c r="B186" s="44" t="str">
        <f>' P1 Countries of interest'!C36</f>
        <v>Benin</v>
      </c>
      <c r="C186" s="45"/>
      <c r="D186" s="145"/>
      <c r="E186" s="45"/>
      <c r="F186" s="45"/>
      <c r="G186" s="45"/>
      <c r="H186" s="45"/>
      <c r="I186" s="45"/>
      <c r="J186" s="45"/>
      <c r="K186" s="45"/>
      <c r="L186" s="45"/>
      <c r="M186" s="45"/>
      <c r="N186" s="45"/>
      <c r="O186" s="45"/>
      <c r="P186" s="45"/>
      <c r="Q186" s="45"/>
      <c r="R186" s="45"/>
      <c r="S186" s="45"/>
      <c r="T186" s="45"/>
    </row>
    <row r="187" spans="2:21" ht="14.5" customHeight="1" x14ac:dyDescent="0.35">
      <c r="B187" s="21"/>
      <c r="C187" s="39" t="str">
        <f>IF(_xlfn.XLOOKUP(B186,' P1 Countries of interest'!$C$26:$C$47,' P1 Countries of interest'!$E$26:$E$47,"",0)="Individual", "Please click the '+' sign on the left to place an individual bid","")</f>
        <v/>
      </c>
    </row>
    <row r="188" spans="2:21" ht="14.5" customHeight="1" outlineLevel="1" x14ac:dyDescent="0.35">
      <c r="B188" s="21"/>
      <c r="C188" s="109"/>
      <c r="D188" s="146"/>
      <c r="E188" s="68"/>
      <c r="F188" s="220" t="s">
        <v>143</v>
      </c>
      <c r="G188" s="220"/>
      <c r="H188" s="220"/>
      <c r="I188" s="220"/>
      <c r="J188" s="220"/>
      <c r="K188" s="220"/>
      <c r="L188" s="220"/>
      <c r="M188" s="68"/>
      <c r="N188" s="220" t="s">
        <v>144</v>
      </c>
      <c r="O188" s="220"/>
      <c r="P188" s="220"/>
      <c r="Q188" s="220"/>
      <c r="R188" s="220"/>
      <c r="S188" s="220"/>
      <c r="T188" s="220"/>
      <c r="U188" s="5"/>
    </row>
    <row r="189" spans="2:21" outlineLevel="1" x14ac:dyDescent="0.35">
      <c r="C189" s="246" t="str">
        <f>B186</f>
        <v>Benin</v>
      </c>
      <c r="D189" s="248" t="s">
        <v>145</v>
      </c>
      <c r="E189" s="68"/>
      <c r="F189" s="223" t="s">
        <v>146</v>
      </c>
      <c r="G189" s="223"/>
      <c r="H189" s="223"/>
      <c r="I189" s="223"/>
      <c r="J189" s="223"/>
      <c r="K189" s="223"/>
      <c r="L189" s="223"/>
      <c r="M189" s="68"/>
      <c r="N189" s="223" t="s">
        <v>147</v>
      </c>
      <c r="O189" s="223"/>
      <c r="P189" s="223"/>
      <c r="Q189" s="223"/>
      <c r="R189" s="223"/>
      <c r="S189" s="223"/>
      <c r="T189" s="223"/>
      <c r="U189" s="5"/>
    </row>
    <row r="190" spans="2:21" outlineLevel="1" x14ac:dyDescent="0.35">
      <c r="C190" s="247"/>
      <c r="D190" s="249"/>
      <c r="E190" s="68"/>
      <c r="F190" s="7" t="s">
        <v>148</v>
      </c>
      <c r="G190" s="7" t="s">
        <v>149</v>
      </c>
      <c r="H190" s="7" t="s">
        <v>150</v>
      </c>
      <c r="I190" s="7" t="s">
        <v>151</v>
      </c>
      <c r="J190" s="7" t="s">
        <v>152</v>
      </c>
      <c r="K190" s="7" t="s">
        <v>153</v>
      </c>
      <c r="L190" s="7" t="s">
        <v>154</v>
      </c>
      <c r="M190" s="68"/>
      <c r="N190" s="7" t="s">
        <v>155</v>
      </c>
      <c r="O190" s="7" t="s">
        <v>150</v>
      </c>
      <c r="P190" s="7" t="s">
        <v>151</v>
      </c>
      <c r="Q190" s="7" t="s">
        <v>152</v>
      </c>
      <c r="R190" s="7" t="s">
        <v>153</v>
      </c>
      <c r="S190" s="7" t="s">
        <v>156</v>
      </c>
      <c r="T190" s="7" t="s">
        <v>157</v>
      </c>
      <c r="U190" s="5"/>
    </row>
    <row r="191" spans="2:21" outlineLevel="1" x14ac:dyDescent="0.35">
      <c r="C191" s="99" t="s">
        <v>158</v>
      </c>
      <c r="D191" s="119" t="s">
        <v>159</v>
      </c>
      <c r="E191" s="68"/>
      <c r="F191" s="26"/>
      <c r="G191" s="26"/>
      <c r="H191" s="26"/>
      <c r="I191" s="26"/>
      <c r="J191" s="26"/>
      <c r="K191" s="26"/>
      <c r="L191" s="26"/>
      <c r="M191" s="68"/>
      <c r="N191" s="26"/>
      <c r="O191" s="26"/>
      <c r="P191" s="26"/>
      <c r="Q191" s="26"/>
      <c r="R191" s="26"/>
      <c r="S191" s="26"/>
      <c r="T191" s="26"/>
      <c r="U191" s="5"/>
    </row>
    <row r="192" spans="2:21" outlineLevel="1" x14ac:dyDescent="0.35">
      <c r="C192" s="224" t="s">
        <v>160</v>
      </c>
      <c r="D192" s="119" t="s">
        <v>161</v>
      </c>
      <c r="E192" s="68"/>
      <c r="F192" s="130"/>
      <c r="G192" s="130"/>
      <c r="H192" s="130"/>
      <c r="I192" s="130"/>
      <c r="J192" s="130"/>
      <c r="K192" s="130"/>
      <c r="L192" s="130"/>
      <c r="M192" s="68"/>
      <c r="N192" s="130"/>
      <c r="O192" s="130"/>
      <c r="P192" s="130"/>
      <c r="Q192" s="130"/>
      <c r="R192" s="130"/>
      <c r="S192" s="130"/>
      <c r="T192" s="130"/>
    </row>
    <row r="193" spans="2:21" ht="14.5" customHeight="1" outlineLevel="1" x14ac:dyDescent="0.35">
      <c r="C193" s="224"/>
      <c r="D193" s="119" t="s">
        <v>162</v>
      </c>
      <c r="E193" s="68"/>
      <c r="F193" s="26"/>
      <c r="G193" s="26"/>
      <c r="H193" s="26"/>
      <c r="I193" s="26"/>
      <c r="J193" s="26"/>
      <c r="K193" s="26"/>
      <c r="L193" s="26"/>
      <c r="M193" s="68"/>
      <c r="N193" s="26"/>
      <c r="O193" s="26"/>
      <c r="P193" s="26"/>
      <c r="Q193" s="26"/>
      <c r="R193" s="26"/>
      <c r="S193" s="26"/>
      <c r="T193" s="26"/>
    </row>
    <row r="194" spans="2:21" outlineLevel="1" x14ac:dyDescent="0.35">
      <c r="C194" s="224"/>
      <c r="D194" s="119" t="s">
        <v>163</v>
      </c>
      <c r="E194" s="68"/>
      <c r="F194" s="26"/>
      <c r="G194" s="26"/>
      <c r="H194" s="26"/>
      <c r="I194" s="26"/>
      <c r="J194" s="26"/>
      <c r="K194" s="26"/>
      <c r="L194" s="26"/>
      <c r="M194" s="68"/>
      <c r="N194" s="26"/>
      <c r="O194" s="26"/>
      <c r="P194" s="26"/>
      <c r="Q194" s="26"/>
      <c r="R194" s="26"/>
      <c r="S194" s="26"/>
      <c r="T194" s="26"/>
    </row>
    <row r="195" spans="2:21" outlineLevel="1" x14ac:dyDescent="0.35">
      <c r="C195" s="100" t="s">
        <v>164</v>
      </c>
      <c r="D195" s="120" t="s">
        <v>165</v>
      </c>
      <c r="E195" s="68"/>
      <c r="F195" s="26"/>
      <c r="G195" s="26"/>
      <c r="H195" s="26"/>
      <c r="I195" s="26"/>
      <c r="J195" s="26"/>
      <c r="K195" s="26"/>
      <c r="L195" s="26"/>
      <c r="M195" s="68"/>
      <c r="N195" s="26"/>
      <c r="O195" s="26"/>
      <c r="P195" s="26"/>
      <c r="Q195" s="26"/>
      <c r="R195" s="26"/>
      <c r="S195" s="26"/>
      <c r="T195" s="26"/>
    </row>
    <row r="196" spans="2:21" outlineLevel="1" x14ac:dyDescent="0.35">
      <c r="C196" s="224" t="s">
        <v>166</v>
      </c>
      <c r="D196" s="119" t="s">
        <v>167</v>
      </c>
      <c r="E196" s="68"/>
      <c r="F196" s="130"/>
      <c r="G196" s="130"/>
      <c r="H196" s="130"/>
      <c r="I196" s="130"/>
      <c r="J196" s="130"/>
      <c r="K196" s="130"/>
      <c r="L196" s="130"/>
      <c r="M196" s="68"/>
      <c r="N196" s="130"/>
      <c r="O196" s="130"/>
      <c r="P196" s="130"/>
      <c r="Q196" s="130"/>
      <c r="R196" s="130"/>
      <c r="S196" s="130"/>
      <c r="T196" s="130"/>
    </row>
    <row r="197" spans="2:21" ht="29" outlineLevel="1" x14ac:dyDescent="0.35">
      <c r="C197" s="224"/>
      <c r="D197" s="119" t="s">
        <v>168</v>
      </c>
      <c r="E197" s="68"/>
      <c r="F197" s="26"/>
      <c r="G197" s="26"/>
      <c r="H197" s="26"/>
      <c r="I197" s="26"/>
      <c r="J197" s="26"/>
      <c r="K197" s="26"/>
      <c r="L197" s="26"/>
      <c r="M197" s="68"/>
      <c r="N197" s="26"/>
      <c r="O197" s="26"/>
      <c r="P197" s="26"/>
      <c r="Q197" s="26"/>
      <c r="R197" s="26"/>
      <c r="S197" s="26"/>
      <c r="T197" s="26"/>
    </row>
    <row r="198" spans="2:21" ht="14.5" customHeight="1" outlineLevel="1" x14ac:dyDescent="0.35">
      <c r="C198" s="231" t="s">
        <v>169</v>
      </c>
      <c r="D198" s="232"/>
      <c r="E198" s="232"/>
      <c r="F198" s="232"/>
      <c r="G198" s="232"/>
      <c r="H198" s="232"/>
      <c r="I198" s="232"/>
      <c r="J198" s="232"/>
      <c r="K198" s="232"/>
      <c r="L198" s="233"/>
      <c r="M198" s="34"/>
      <c r="N198" s="34"/>
      <c r="O198" s="34"/>
      <c r="P198" s="34"/>
      <c r="Q198" s="34"/>
      <c r="R198" s="34"/>
      <c r="S198" s="34"/>
      <c r="T198" s="34"/>
      <c r="U198" s="8"/>
    </row>
    <row r="199" spans="2:21" outlineLevel="1" x14ac:dyDescent="0.35">
      <c r="C199" s="226"/>
      <c r="D199" s="227"/>
      <c r="E199" s="227"/>
      <c r="F199" s="227"/>
      <c r="G199" s="227"/>
      <c r="H199" s="227"/>
      <c r="I199" s="227"/>
      <c r="J199" s="227"/>
      <c r="K199" s="227"/>
      <c r="L199" s="228"/>
      <c r="M199" s="35"/>
      <c r="N199" s="35"/>
      <c r="O199" s="35"/>
      <c r="P199" s="35"/>
      <c r="Q199" s="35"/>
      <c r="R199" s="35"/>
      <c r="S199" s="35"/>
      <c r="T199" s="35"/>
    </row>
    <row r="200" spans="2:21" s="62" customFormat="1" ht="15.5" x14ac:dyDescent="0.35">
      <c r="B200" s="61"/>
      <c r="C200" s="39" t="str">
        <f>IF(_xlfn.XLOOKUP(B186,'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00" s="147"/>
    </row>
    <row r="201" spans="2:21" ht="21" x14ac:dyDescent="0.5">
      <c r="B201" s="44" t="str">
        <f>' P1 Countries of interest'!C37</f>
        <v>Botswana</v>
      </c>
      <c r="C201" s="45"/>
      <c r="D201" s="145"/>
      <c r="E201" s="45"/>
      <c r="F201" s="45"/>
      <c r="G201" s="45"/>
      <c r="H201" s="45"/>
      <c r="I201" s="45"/>
      <c r="J201" s="45"/>
      <c r="K201" s="45"/>
      <c r="L201" s="45"/>
      <c r="M201" s="45"/>
      <c r="N201" s="45"/>
      <c r="O201" s="45"/>
      <c r="P201" s="45"/>
      <c r="Q201" s="45"/>
      <c r="R201" s="45"/>
      <c r="S201" s="45"/>
      <c r="T201" s="45"/>
    </row>
    <row r="202" spans="2:21" ht="14.5" customHeight="1" x14ac:dyDescent="0.35">
      <c r="B202" s="21"/>
      <c r="C202" s="39" t="str">
        <f>IF(_xlfn.XLOOKUP(B201,' P1 Countries of interest'!$C$26:$C$47,' P1 Countries of interest'!$E$26:$E$47,"",0)="Individual", "Please click the '+' sign on the left to place an individual bid","")</f>
        <v/>
      </c>
    </row>
    <row r="203" spans="2:21" ht="14.5" customHeight="1" outlineLevel="1" x14ac:dyDescent="0.35">
      <c r="B203" s="21"/>
      <c r="C203" s="109"/>
      <c r="D203" s="146"/>
      <c r="E203" s="68"/>
      <c r="F203" s="220" t="s">
        <v>143</v>
      </c>
      <c r="G203" s="220"/>
      <c r="H203" s="220"/>
      <c r="I203" s="220"/>
      <c r="J203" s="220"/>
      <c r="K203" s="220"/>
      <c r="L203" s="220"/>
      <c r="M203" s="68"/>
      <c r="N203" s="220" t="s">
        <v>144</v>
      </c>
      <c r="O203" s="220"/>
      <c r="P203" s="220"/>
      <c r="Q203" s="220"/>
      <c r="R203" s="220"/>
      <c r="S203" s="220"/>
      <c r="T203" s="220"/>
      <c r="U203" s="5"/>
    </row>
    <row r="204" spans="2:21" outlineLevel="1" x14ac:dyDescent="0.35">
      <c r="C204" s="246" t="str">
        <f>B201</f>
        <v>Botswana</v>
      </c>
      <c r="D204" s="248" t="s">
        <v>145</v>
      </c>
      <c r="E204" s="68"/>
      <c r="F204" s="223" t="s">
        <v>146</v>
      </c>
      <c r="G204" s="223"/>
      <c r="H204" s="223"/>
      <c r="I204" s="223"/>
      <c r="J204" s="223"/>
      <c r="K204" s="223"/>
      <c r="L204" s="223"/>
      <c r="M204" s="68"/>
      <c r="N204" s="223" t="s">
        <v>147</v>
      </c>
      <c r="O204" s="223"/>
      <c r="P204" s="223"/>
      <c r="Q204" s="223"/>
      <c r="R204" s="223"/>
      <c r="S204" s="223"/>
      <c r="T204" s="223"/>
      <c r="U204" s="5"/>
    </row>
    <row r="205" spans="2:21" outlineLevel="1" x14ac:dyDescent="0.35">
      <c r="C205" s="247"/>
      <c r="D205" s="249"/>
      <c r="E205" s="68"/>
      <c r="F205" s="7" t="s">
        <v>148</v>
      </c>
      <c r="G205" s="7" t="s">
        <v>149</v>
      </c>
      <c r="H205" s="7" t="s">
        <v>150</v>
      </c>
      <c r="I205" s="7" t="s">
        <v>151</v>
      </c>
      <c r="J205" s="7" t="s">
        <v>152</v>
      </c>
      <c r="K205" s="7" t="s">
        <v>153</v>
      </c>
      <c r="L205" s="7" t="s">
        <v>154</v>
      </c>
      <c r="M205" s="68"/>
      <c r="N205" s="7" t="s">
        <v>155</v>
      </c>
      <c r="O205" s="7" t="s">
        <v>150</v>
      </c>
      <c r="P205" s="7" t="s">
        <v>151</v>
      </c>
      <c r="Q205" s="7" t="s">
        <v>152</v>
      </c>
      <c r="R205" s="7" t="s">
        <v>153</v>
      </c>
      <c r="S205" s="7" t="s">
        <v>156</v>
      </c>
      <c r="T205" s="7" t="s">
        <v>157</v>
      </c>
      <c r="U205" s="5"/>
    </row>
    <row r="206" spans="2:21" outlineLevel="1" x14ac:dyDescent="0.35">
      <c r="C206" s="99" t="s">
        <v>158</v>
      </c>
      <c r="D206" s="119" t="s">
        <v>159</v>
      </c>
      <c r="E206" s="68"/>
      <c r="F206" s="26"/>
      <c r="G206" s="26"/>
      <c r="H206" s="26"/>
      <c r="I206" s="26"/>
      <c r="J206" s="26"/>
      <c r="K206" s="26"/>
      <c r="L206" s="26"/>
      <c r="M206" s="68"/>
      <c r="N206" s="26"/>
      <c r="O206" s="26"/>
      <c r="P206" s="26"/>
      <c r="Q206" s="26"/>
      <c r="R206" s="26"/>
      <c r="S206" s="26"/>
      <c r="T206" s="26"/>
      <c r="U206" s="5"/>
    </row>
    <row r="207" spans="2:21" outlineLevel="1" x14ac:dyDescent="0.35">
      <c r="C207" s="224" t="s">
        <v>160</v>
      </c>
      <c r="D207" s="119" t="s">
        <v>161</v>
      </c>
      <c r="E207" s="68"/>
      <c r="F207" s="130"/>
      <c r="G207" s="130"/>
      <c r="H207" s="130"/>
      <c r="I207" s="130"/>
      <c r="J207" s="130"/>
      <c r="K207" s="130"/>
      <c r="L207" s="130"/>
      <c r="M207" s="68"/>
      <c r="N207" s="130"/>
      <c r="O207" s="130"/>
      <c r="P207" s="130"/>
      <c r="Q207" s="130"/>
      <c r="R207" s="130"/>
      <c r="S207" s="130"/>
      <c r="T207" s="130"/>
    </row>
    <row r="208" spans="2:21" ht="14.5" customHeight="1" outlineLevel="1" x14ac:dyDescent="0.35">
      <c r="C208" s="224"/>
      <c r="D208" s="119" t="s">
        <v>162</v>
      </c>
      <c r="E208" s="68"/>
      <c r="F208" s="26"/>
      <c r="G208" s="26"/>
      <c r="H208" s="26"/>
      <c r="I208" s="26"/>
      <c r="J208" s="26"/>
      <c r="K208" s="26"/>
      <c r="L208" s="26"/>
      <c r="M208" s="68"/>
      <c r="N208" s="26"/>
      <c r="O208" s="26"/>
      <c r="P208" s="26"/>
      <c r="Q208" s="26"/>
      <c r="R208" s="26"/>
      <c r="S208" s="26"/>
      <c r="T208" s="26"/>
    </row>
    <row r="209" spans="2:21" outlineLevel="1" x14ac:dyDescent="0.35">
      <c r="C209" s="224"/>
      <c r="D209" s="119" t="s">
        <v>163</v>
      </c>
      <c r="E209" s="68"/>
      <c r="F209" s="26"/>
      <c r="G209" s="26"/>
      <c r="H209" s="26"/>
      <c r="I209" s="26"/>
      <c r="J209" s="26"/>
      <c r="K209" s="26"/>
      <c r="L209" s="26"/>
      <c r="M209" s="68"/>
      <c r="N209" s="26"/>
      <c r="O209" s="26"/>
      <c r="P209" s="26"/>
      <c r="Q209" s="26"/>
      <c r="R209" s="26"/>
      <c r="S209" s="26"/>
      <c r="T209" s="26"/>
    </row>
    <row r="210" spans="2:21" outlineLevel="1" x14ac:dyDescent="0.35">
      <c r="C210" s="100" t="s">
        <v>164</v>
      </c>
      <c r="D210" s="120" t="s">
        <v>165</v>
      </c>
      <c r="E210" s="68"/>
      <c r="F210" s="26"/>
      <c r="G210" s="26"/>
      <c r="H210" s="26"/>
      <c r="I210" s="26"/>
      <c r="J210" s="26"/>
      <c r="K210" s="26"/>
      <c r="L210" s="26"/>
      <c r="M210" s="68"/>
      <c r="N210" s="26"/>
      <c r="O210" s="26"/>
      <c r="P210" s="26"/>
      <c r="Q210" s="26"/>
      <c r="R210" s="26"/>
      <c r="S210" s="26"/>
      <c r="T210" s="26"/>
    </row>
    <row r="211" spans="2:21" outlineLevel="1" x14ac:dyDescent="0.35">
      <c r="C211" s="224" t="s">
        <v>166</v>
      </c>
      <c r="D211" s="119" t="s">
        <v>167</v>
      </c>
      <c r="E211" s="68"/>
      <c r="F211" s="130"/>
      <c r="G211" s="130"/>
      <c r="H211" s="130"/>
      <c r="I211" s="130"/>
      <c r="J211" s="130"/>
      <c r="K211" s="130"/>
      <c r="L211" s="130"/>
      <c r="M211" s="68"/>
      <c r="N211" s="130"/>
      <c r="O211" s="130"/>
      <c r="P211" s="130"/>
      <c r="Q211" s="130"/>
      <c r="R211" s="130"/>
      <c r="S211" s="130"/>
      <c r="T211" s="130"/>
    </row>
    <row r="212" spans="2:21" ht="29" outlineLevel="1" x14ac:dyDescent="0.35">
      <c r="C212" s="224"/>
      <c r="D212" s="119" t="s">
        <v>168</v>
      </c>
      <c r="E212" s="68"/>
      <c r="F212" s="26"/>
      <c r="G212" s="26"/>
      <c r="H212" s="26"/>
      <c r="I212" s="26"/>
      <c r="J212" s="26"/>
      <c r="K212" s="26"/>
      <c r="L212" s="26"/>
      <c r="M212" s="68"/>
      <c r="N212" s="26"/>
      <c r="O212" s="26"/>
      <c r="P212" s="26"/>
      <c r="Q212" s="26"/>
      <c r="R212" s="26"/>
      <c r="S212" s="26"/>
      <c r="T212" s="26"/>
    </row>
    <row r="213" spans="2:21" ht="14.5" customHeight="1" outlineLevel="1" x14ac:dyDescent="0.35">
      <c r="C213" s="231" t="s">
        <v>169</v>
      </c>
      <c r="D213" s="232"/>
      <c r="E213" s="232"/>
      <c r="F213" s="232"/>
      <c r="G213" s="232"/>
      <c r="H213" s="232"/>
      <c r="I213" s="232"/>
      <c r="J213" s="232"/>
      <c r="K213" s="232"/>
      <c r="L213" s="233"/>
      <c r="M213" s="34"/>
      <c r="N213" s="34"/>
      <c r="O213" s="34"/>
      <c r="P213" s="34"/>
      <c r="Q213" s="34"/>
      <c r="R213" s="34"/>
      <c r="S213" s="34"/>
      <c r="T213" s="34"/>
      <c r="U213" s="8"/>
    </row>
    <row r="214" spans="2:21" outlineLevel="1" x14ac:dyDescent="0.35">
      <c r="C214" s="226"/>
      <c r="D214" s="227"/>
      <c r="E214" s="227"/>
      <c r="F214" s="227"/>
      <c r="G214" s="227"/>
      <c r="H214" s="227"/>
      <c r="I214" s="227"/>
      <c r="J214" s="227"/>
      <c r="K214" s="227"/>
      <c r="L214" s="228"/>
      <c r="M214" s="35"/>
      <c r="N214" s="35"/>
      <c r="O214" s="35"/>
      <c r="P214" s="35"/>
      <c r="Q214" s="35"/>
      <c r="R214" s="35"/>
      <c r="S214" s="35"/>
      <c r="T214" s="35"/>
    </row>
    <row r="215" spans="2:21" s="62" customFormat="1" ht="15.5" x14ac:dyDescent="0.35">
      <c r="B215" s="61"/>
      <c r="C215" s="39" t="str">
        <f>IF(_xlfn.XLOOKUP(B201,'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15" s="147"/>
    </row>
    <row r="216" spans="2:21" ht="21" x14ac:dyDescent="0.5">
      <c r="B216" s="44" t="str">
        <f>' P1 Countries of interest'!C39</f>
        <v>Burkina Faso</v>
      </c>
      <c r="C216" s="45"/>
      <c r="D216" s="145"/>
      <c r="E216" s="45"/>
      <c r="F216" s="45"/>
      <c r="G216" s="45"/>
      <c r="H216" s="45"/>
      <c r="I216" s="45"/>
      <c r="J216" s="45"/>
      <c r="K216" s="45"/>
      <c r="L216" s="45"/>
      <c r="M216" s="45"/>
      <c r="N216" s="45"/>
      <c r="O216" s="45"/>
      <c r="P216" s="45"/>
      <c r="Q216" s="45"/>
      <c r="R216" s="45"/>
      <c r="S216" s="45"/>
      <c r="T216" s="45"/>
    </row>
    <row r="217" spans="2:21" ht="14.5" customHeight="1" x14ac:dyDescent="0.35">
      <c r="B217" s="21"/>
      <c r="C217" s="39" t="str">
        <f>IF(_xlfn.XLOOKUP(B216,' P1 Countries of interest'!$C$26:$C$47,' P1 Countries of interest'!$E$26:$E$47,"",0)="Individual", "Please click the '+' sign on the left to place an individual bid","")</f>
        <v/>
      </c>
      <c r="U217" s="5"/>
    </row>
    <row r="218" spans="2:21" ht="14.5" customHeight="1" outlineLevel="1" x14ac:dyDescent="0.35">
      <c r="B218" s="21"/>
      <c r="C218" s="109"/>
      <c r="D218" s="146"/>
      <c r="E218" s="68"/>
      <c r="F218" s="220" t="s">
        <v>143</v>
      </c>
      <c r="G218" s="220"/>
      <c r="H218" s="220"/>
      <c r="I218" s="220"/>
      <c r="J218" s="220"/>
      <c r="K218" s="220"/>
      <c r="L218" s="220"/>
      <c r="M218" s="68"/>
      <c r="N218" s="220" t="s">
        <v>144</v>
      </c>
      <c r="O218" s="220"/>
      <c r="P218" s="220"/>
      <c r="Q218" s="220"/>
      <c r="R218" s="220"/>
      <c r="S218" s="220"/>
      <c r="T218" s="220"/>
      <c r="U218" s="5"/>
    </row>
    <row r="219" spans="2:21" outlineLevel="1" x14ac:dyDescent="0.35">
      <c r="C219" s="246" t="str">
        <f>B216</f>
        <v>Burkina Faso</v>
      </c>
      <c r="D219" s="248" t="s">
        <v>145</v>
      </c>
      <c r="E219" s="68"/>
      <c r="F219" s="223" t="s">
        <v>146</v>
      </c>
      <c r="G219" s="223"/>
      <c r="H219" s="223"/>
      <c r="I219" s="223"/>
      <c r="J219" s="223"/>
      <c r="K219" s="223"/>
      <c r="L219" s="223"/>
      <c r="M219" s="68"/>
      <c r="N219" s="223" t="s">
        <v>147</v>
      </c>
      <c r="O219" s="223"/>
      <c r="P219" s="223"/>
      <c r="Q219" s="223"/>
      <c r="R219" s="223"/>
      <c r="S219" s="223"/>
      <c r="T219" s="223"/>
      <c r="U219" s="5"/>
    </row>
    <row r="220" spans="2:21" outlineLevel="1" x14ac:dyDescent="0.35">
      <c r="C220" s="247"/>
      <c r="D220" s="249"/>
      <c r="E220" s="68"/>
      <c r="F220" s="7" t="s">
        <v>148</v>
      </c>
      <c r="G220" s="7" t="s">
        <v>149</v>
      </c>
      <c r="H220" s="7" t="s">
        <v>150</v>
      </c>
      <c r="I220" s="7" t="s">
        <v>151</v>
      </c>
      <c r="J220" s="7" t="s">
        <v>152</v>
      </c>
      <c r="K220" s="7" t="s">
        <v>153</v>
      </c>
      <c r="L220" s="7" t="s">
        <v>154</v>
      </c>
      <c r="M220" s="68"/>
      <c r="N220" s="7" t="s">
        <v>155</v>
      </c>
      <c r="O220" s="7" t="s">
        <v>150</v>
      </c>
      <c r="P220" s="7" t="s">
        <v>151</v>
      </c>
      <c r="Q220" s="7" t="s">
        <v>152</v>
      </c>
      <c r="R220" s="7" t="s">
        <v>153</v>
      </c>
      <c r="S220" s="7" t="s">
        <v>156</v>
      </c>
      <c r="T220" s="7" t="s">
        <v>157</v>
      </c>
      <c r="U220" s="5"/>
    </row>
    <row r="221" spans="2:21" outlineLevel="1" x14ac:dyDescent="0.35">
      <c r="C221" s="99" t="s">
        <v>158</v>
      </c>
      <c r="D221" s="119" t="s">
        <v>159</v>
      </c>
      <c r="E221" s="68"/>
      <c r="F221" s="26"/>
      <c r="G221" s="26"/>
      <c r="H221" s="26"/>
      <c r="I221" s="26"/>
      <c r="J221" s="26"/>
      <c r="K221" s="26"/>
      <c r="L221" s="26"/>
      <c r="M221" s="68"/>
      <c r="N221" s="26"/>
      <c r="O221" s="26"/>
      <c r="P221" s="26"/>
      <c r="Q221" s="26"/>
      <c r="R221" s="26"/>
      <c r="S221" s="26"/>
      <c r="T221" s="26"/>
      <c r="U221" s="5"/>
    </row>
    <row r="222" spans="2:21" outlineLevel="1" x14ac:dyDescent="0.35">
      <c r="C222" s="224" t="s">
        <v>160</v>
      </c>
      <c r="D222" s="119" t="s">
        <v>161</v>
      </c>
      <c r="E222" s="68"/>
      <c r="F222" s="130"/>
      <c r="G222" s="130"/>
      <c r="H222" s="130"/>
      <c r="I222" s="130"/>
      <c r="J222" s="130"/>
      <c r="K222" s="130"/>
      <c r="L222" s="130"/>
      <c r="M222" s="68"/>
      <c r="N222" s="130"/>
      <c r="O222" s="130"/>
      <c r="P222" s="130"/>
      <c r="Q222" s="130"/>
      <c r="R222" s="130"/>
      <c r="S222" s="130"/>
      <c r="T222" s="130"/>
    </row>
    <row r="223" spans="2:21" ht="14.5" customHeight="1" outlineLevel="1" x14ac:dyDescent="0.35">
      <c r="C223" s="224"/>
      <c r="D223" s="119" t="s">
        <v>162</v>
      </c>
      <c r="E223" s="68"/>
      <c r="F223" s="26"/>
      <c r="G223" s="26"/>
      <c r="H223" s="26"/>
      <c r="I223" s="26"/>
      <c r="J223" s="26"/>
      <c r="K223" s="26"/>
      <c r="L223" s="26"/>
      <c r="M223" s="68"/>
      <c r="N223" s="26"/>
      <c r="O223" s="26"/>
      <c r="P223" s="26"/>
      <c r="Q223" s="26"/>
      <c r="R223" s="26"/>
      <c r="S223" s="26"/>
      <c r="T223" s="26"/>
    </row>
    <row r="224" spans="2:21" outlineLevel="1" x14ac:dyDescent="0.35">
      <c r="C224" s="224"/>
      <c r="D224" s="119" t="s">
        <v>163</v>
      </c>
      <c r="E224" s="68"/>
      <c r="F224" s="26"/>
      <c r="G224" s="26"/>
      <c r="H224" s="26"/>
      <c r="I224" s="26"/>
      <c r="J224" s="26"/>
      <c r="K224" s="26"/>
      <c r="L224" s="26"/>
      <c r="M224" s="68"/>
      <c r="N224" s="26"/>
      <c r="O224" s="26"/>
      <c r="P224" s="26"/>
      <c r="Q224" s="26"/>
      <c r="R224" s="26"/>
      <c r="S224" s="26"/>
      <c r="T224" s="26"/>
    </row>
    <row r="225" spans="2:21" outlineLevel="1" x14ac:dyDescent="0.35">
      <c r="C225" s="100" t="s">
        <v>164</v>
      </c>
      <c r="D225" s="120" t="s">
        <v>165</v>
      </c>
      <c r="E225" s="68"/>
      <c r="F225" s="26"/>
      <c r="G225" s="26"/>
      <c r="H225" s="26"/>
      <c r="I225" s="26"/>
      <c r="J225" s="26"/>
      <c r="K225" s="26"/>
      <c r="L225" s="26"/>
      <c r="M225" s="68"/>
      <c r="N225" s="26"/>
      <c r="O225" s="26"/>
      <c r="P225" s="26"/>
      <c r="Q225" s="26"/>
      <c r="R225" s="26"/>
      <c r="S225" s="26"/>
      <c r="T225" s="26"/>
    </row>
    <row r="226" spans="2:21" outlineLevel="1" x14ac:dyDescent="0.35">
      <c r="C226" s="224" t="s">
        <v>166</v>
      </c>
      <c r="D226" s="119" t="s">
        <v>167</v>
      </c>
      <c r="E226" s="68"/>
      <c r="F226" s="130"/>
      <c r="G226" s="130"/>
      <c r="H226" s="130"/>
      <c r="I226" s="130"/>
      <c r="J226" s="130"/>
      <c r="K226" s="130"/>
      <c r="L226" s="130"/>
      <c r="M226" s="68"/>
      <c r="N226" s="130"/>
      <c r="O226" s="130"/>
      <c r="P226" s="130"/>
      <c r="Q226" s="130"/>
      <c r="R226" s="130"/>
      <c r="S226" s="130"/>
      <c r="T226" s="130"/>
    </row>
    <row r="227" spans="2:21" ht="29" outlineLevel="1" x14ac:dyDescent="0.35">
      <c r="C227" s="224"/>
      <c r="D227" s="119" t="s">
        <v>168</v>
      </c>
      <c r="E227" s="68"/>
      <c r="F227" s="26"/>
      <c r="G227" s="26"/>
      <c r="H227" s="26"/>
      <c r="I227" s="26"/>
      <c r="J227" s="26"/>
      <c r="K227" s="26"/>
      <c r="L227" s="26"/>
      <c r="M227" s="68"/>
      <c r="N227" s="26"/>
      <c r="O227" s="26"/>
      <c r="P227" s="26"/>
      <c r="Q227" s="26"/>
      <c r="R227" s="26"/>
      <c r="S227" s="26"/>
      <c r="T227" s="26"/>
    </row>
    <row r="228" spans="2:21" ht="14.5" customHeight="1" outlineLevel="1" x14ac:dyDescent="0.35">
      <c r="C228" s="231" t="s">
        <v>169</v>
      </c>
      <c r="D228" s="232"/>
      <c r="E228" s="232"/>
      <c r="F228" s="232"/>
      <c r="G228" s="232"/>
      <c r="H228" s="232"/>
      <c r="I228" s="232"/>
      <c r="J228" s="232"/>
      <c r="K228" s="232"/>
      <c r="L228" s="233"/>
      <c r="M228" s="34"/>
      <c r="N228" s="34"/>
      <c r="O228" s="34"/>
      <c r="P228" s="34"/>
      <c r="Q228" s="34"/>
      <c r="R228" s="34"/>
      <c r="S228" s="34"/>
      <c r="T228" s="34"/>
      <c r="U228" s="8"/>
    </row>
    <row r="229" spans="2:21" outlineLevel="1" x14ac:dyDescent="0.35">
      <c r="C229" s="226"/>
      <c r="D229" s="227"/>
      <c r="E229" s="227"/>
      <c r="F229" s="227"/>
      <c r="G229" s="227"/>
      <c r="H229" s="227"/>
      <c r="I229" s="227"/>
      <c r="J229" s="227"/>
      <c r="K229" s="227"/>
      <c r="L229" s="228"/>
      <c r="M229" s="35"/>
      <c r="N229" s="35"/>
      <c r="O229" s="35"/>
      <c r="P229" s="35"/>
      <c r="Q229" s="35"/>
      <c r="R229" s="35"/>
      <c r="S229" s="35"/>
      <c r="T229" s="35"/>
    </row>
    <row r="230" spans="2:21" s="62" customFormat="1" ht="15.5" x14ac:dyDescent="0.35">
      <c r="B230" s="61"/>
      <c r="C230" s="39" t="str">
        <f>IF(_xlfn.XLOOKUP(B216,'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30" s="147"/>
    </row>
    <row r="231" spans="2:21" ht="21" x14ac:dyDescent="0.5">
      <c r="B231" s="44" t="str">
        <f>' P1 Countries of interest'!C38</f>
        <v>Burundi</v>
      </c>
      <c r="C231" s="45"/>
      <c r="D231" s="145"/>
      <c r="E231" s="45"/>
      <c r="F231" s="45"/>
      <c r="G231" s="45"/>
      <c r="H231" s="45"/>
      <c r="I231" s="45"/>
      <c r="J231" s="45"/>
      <c r="K231" s="45"/>
      <c r="L231" s="45"/>
      <c r="M231" s="45"/>
      <c r="N231" s="45"/>
      <c r="O231" s="45"/>
      <c r="P231" s="45"/>
      <c r="Q231" s="45"/>
      <c r="R231" s="45"/>
      <c r="S231" s="45"/>
      <c r="T231" s="45"/>
    </row>
    <row r="232" spans="2:21" ht="14.5" customHeight="1" x14ac:dyDescent="0.35">
      <c r="B232" s="21"/>
      <c r="C232" s="39" t="str">
        <f>IF(_xlfn.XLOOKUP(B231,' P1 Countries of interest'!$C$26:$C$47,' P1 Countries of interest'!$E$26:$E$47,"",0)="Individual", "Please click the '+' sign on the left to place an individual bid","")</f>
        <v/>
      </c>
    </row>
    <row r="233" spans="2:21" ht="14.5" customHeight="1" outlineLevel="1" x14ac:dyDescent="0.35">
      <c r="B233" s="21"/>
      <c r="C233" s="109"/>
      <c r="D233" s="146"/>
      <c r="E233" s="68"/>
      <c r="F233" s="220" t="s">
        <v>143</v>
      </c>
      <c r="G233" s="220"/>
      <c r="H233" s="220"/>
      <c r="I233" s="220"/>
      <c r="J233" s="220"/>
      <c r="K233" s="220"/>
      <c r="L233" s="220"/>
      <c r="M233" s="68"/>
      <c r="N233" s="220" t="s">
        <v>144</v>
      </c>
      <c r="O233" s="220"/>
      <c r="P233" s="220"/>
      <c r="Q233" s="220"/>
      <c r="R233" s="220"/>
      <c r="S233" s="220"/>
      <c r="T233" s="220"/>
      <c r="U233" s="5"/>
    </row>
    <row r="234" spans="2:21" outlineLevel="1" x14ac:dyDescent="0.35">
      <c r="C234" s="246" t="str">
        <f>B231</f>
        <v>Burundi</v>
      </c>
      <c r="D234" s="248" t="s">
        <v>145</v>
      </c>
      <c r="E234" s="68"/>
      <c r="F234" s="250" t="s">
        <v>146</v>
      </c>
      <c r="G234" s="251"/>
      <c r="H234" s="251"/>
      <c r="I234" s="251"/>
      <c r="J234" s="251"/>
      <c r="K234" s="251"/>
      <c r="L234" s="259"/>
      <c r="M234" s="68"/>
      <c r="N234" s="250" t="s">
        <v>147</v>
      </c>
      <c r="O234" s="251"/>
      <c r="P234" s="251"/>
      <c r="Q234" s="251"/>
      <c r="R234" s="251"/>
      <c r="S234" s="251"/>
      <c r="T234" s="251"/>
      <c r="U234" s="5"/>
    </row>
    <row r="235" spans="2:21" outlineLevel="1" x14ac:dyDescent="0.35">
      <c r="C235" s="247"/>
      <c r="D235" s="249"/>
      <c r="E235" s="68"/>
      <c r="F235" s="7" t="s">
        <v>148</v>
      </c>
      <c r="G235" s="7" t="s">
        <v>149</v>
      </c>
      <c r="H235" s="7" t="s">
        <v>150</v>
      </c>
      <c r="I235" s="7" t="s">
        <v>151</v>
      </c>
      <c r="J235" s="7" t="s">
        <v>152</v>
      </c>
      <c r="K235" s="7" t="s">
        <v>153</v>
      </c>
      <c r="L235" s="7" t="s">
        <v>154</v>
      </c>
      <c r="M235" s="68"/>
      <c r="N235" s="115" t="s">
        <v>155</v>
      </c>
      <c r="O235" s="7" t="s">
        <v>150</v>
      </c>
      <c r="P235" s="7" t="s">
        <v>151</v>
      </c>
      <c r="Q235" s="7" t="s">
        <v>152</v>
      </c>
      <c r="R235" s="7" t="s">
        <v>153</v>
      </c>
      <c r="S235" s="7" t="s">
        <v>156</v>
      </c>
      <c r="T235" s="7" t="s">
        <v>157</v>
      </c>
      <c r="U235" s="5"/>
    </row>
    <row r="236" spans="2:21" outlineLevel="1" x14ac:dyDescent="0.35">
      <c r="C236" s="99" t="s">
        <v>158</v>
      </c>
      <c r="D236" s="119" t="s">
        <v>159</v>
      </c>
      <c r="E236" s="68"/>
      <c r="F236" s="26"/>
      <c r="G236" s="26"/>
      <c r="H236" s="26"/>
      <c r="I236" s="26"/>
      <c r="J236" s="26"/>
      <c r="K236" s="26"/>
      <c r="L236" s="26"/>
      <c r="M236" s="68"/>
      <c r="N236" s="116"/>
      <c r="O236" s="108"/>
      <c r="P236" s="26"/>
      <c r="Q236" s="26"/>
      <c r="R236" s="26"/>
      <c r="S236" s="26"/>
      <c r="T236" s="26"/>
      <c r="U236" s="5"/>
    </row>
    <row r="237" spans="2:21" outlineLevel="1" x14ac:dyDescent="0.35">
      <c r="C237" s="224" t="s">
        <v>160</v>
      </c>
      <c r="D237" s="119" t="s">
        <v>161</v>
      </c>
      <c r="E237" s="68"/>
      <c r="F237" s="130"/>
      <c r="G237" s="130"/>
      <c r="H237" s="130"/>
      <c r="I237" s="130"/>
      <c r="J237" s="130"/>
      <c r="K237" s="130"/>
      <c r="L237" s="130"/>
      <c r="M237" s="68"/>
      <c r="N237" s="131"/>
      <c r="O237" s="130"/>
      <c r="P237" s="130"/>
      <c r="Q237" s="130"/>
      <c r="R237" s="130"/>
      <c r="S237" s="130"/>
      <c r="T237" s="130"/>
    </row>
    <row r="238" spans="2:21" ht="14.5" customHeight="1" outlineLevel="1" x14ac:dyDescent="0.35">
      <c r="C238" s="224"/>
      <c r="D238" s="119" t="s">
        <v>162</v>
      </c>
      <c r="E238" s="68"/>
      <c r="F238" s="26"/>
      <c r="G238" s="26"/>
      <c r="H238" s="26"/>
      <c r="I238" s="26"/>
      <c r="J238" s="26"/>
      <c r="K238" s="26"/>
      <c r="L238" s="26"/>
      <c r="M238" s="68"/>
      <c r="N238" s="26"/>
      <c r="O238" s="26"/>
      <c r="P238" s="26"/>
      <c r="Q238" s="26"/>
      <c r="R238" s="26"/>
      <c r="S238" s="26"/>
      <c r="T238" s="26"/>
    </row>
    <row r="239" spans="2:21" outlineLevel="1" x14ac:dyDescent="0.35">
      <c r="C239" s="224"/>
      <c r="D239" s="119" t="s">
        <v>163</v>
      </c>
      <c r="E239" s="68"/>
      <c r="F239" s="26"/>
      <c r="G239" s="26"/>
      <c r="H239" s="26"/>
      <c r="I239" s="26"/>
      <c r="J239" s="26"/>
      <c r="K239" s="26"/>
      <c r="L239" s="26"/>
      <c r="M239" s="68"/>
      <c r="N239" s="26"/>
      <c r="O239" s="26"/>
      <c r="P239" s="26"/>
      <c r="Q239" s="26"/>
      <c r="R239" s="26"/>
      <c r="S239" s="26"/>
      <c r="T239" s="26"/>
    </row>
    <row r="240" spans="2:21" outlineLevel="1" x14ac:dyDescent="0.35">
      <c r="C240" s="99" t="s">
        <v>164</v>
      </c>
      <c r="D240" s="120" t="s">
        <v>165</v>
      </c>
      <c r="E240" s="68"/>
      <c r="F240" s="26"/>
      <c r="G240" s="26"/>
      <c r="H240" s="26"/>
      <c r="I240" s="26"/>
      <c r="J240" s="26"/>
      <c r="K240" s="26"/>
      <c r="L240" s="26"/>
      <c r="M240" s="68"/>
      <c r="N240" s="26"/>
      <c r="O240" s="26"/>
      <c r="P240" s="26"/>
      <c r="Q240" s="26"/>
      <c r="R240" s="26"/>
      <c r="S240" s="26"/>
      <c r="T240" s="26"/>
    </row>
    <row r="241" spans="2:21" outlineLevel="1" x14ac:dyDescent="0.35">
      <c r="C241" s="224" t="s">
        <v>166</v>
      </c>
      <c r="D241" s="119" t="s">
        <v>167</v>
      </c>
      <c r="E241" s="68"/>
      <c r="F241" s="130"/>
      <c r="G241" s="130"/>
      <c r="H241" s="130"/>
      <c r="I241" s="130"/>
      <c r="J241" s="130"/>
      <c r="K241" s="130"/>
      <c r="L241" s="130"/>
      <c r="M241" s="68"/>
      <c r="N241" s="130"/>
      <c r="O241" s="130"/>
      <c r="P241" s="130"/>
      <c r="Q241" s="130"/>
      <c r="R241" s="130"/>
      <c r="S241" s="130"/>
      <c r="T241" s="130"/>
    </row>
    <row r="242" spans="2:21" ht="29" outlineLevel="1" x14ac:dyDescent="0.35">
      <c r="C242" s="224"/>
      <c r="D242" s="119" t="s">
        <v>168</v>
      </c>
      <c r="E242" s="68"/>
      <c r="F242" s="26"/>
      <c r="G242" s="26"/>
      <c r="H242" s="26"/>
      <c r="I242" s="26"/>
      <c r="J242" s="26"/>
      <c r="K242" s="26"/>
      <c r="L242" s="26"/>
      <c r="M242" s="68"/>
      <c r="N242" s="26"/>
      <c r="O242" s="26"/>
      <c r="P242" s="26"/>
      <c r="Q242" s="26"/>
      <c r="R242" s="26"/>
      <c r="S242" s="26"/>
      <c r="T242" s="26"/>
    </row>
    <row r="243" spans="2:21" ht="14.5" customHeight="1" outlineLevel="1" x14ac:dyDescent="0.35">
      <c r="C243" s="231" t="s">
        <v>169</v>
      </c>
      <c r="D243" s="232"/>
      <c r="E243" s="232"/>
      <c r="F243" s="232"/>
      <c r="G243" s="232"/>
      <c r="H243" s="232"/>
      <c r="I243" s="232"/>
      <c r="J243" s="232"/>
      <c r="K243" s="232"/>
      <c r="L243" s="233"/>
      <c r="M243" s="34"/>
      <c r="N243" s="34"/>
      <c r="O243" s="34"/>
      <c r="P243" s="34"/>
      <c r="Q243" s="34"/>
      <c r="R243" s="34"/>
      <c r="S243" s="34"/>
      <c r="T243" s="34"/>
      <c r="U243" s="8"/>
    </row>
    <row r="244" spans="2:21" outlineLevel="1" x14ac:dyDescent="0.35">
      <c r="C244" s="226"/>
      <c r="D244" s="227"/>
      <c r="E244" s="227"/>
      <c r="F244" s="227"/>
      <c r="G244" s="227"/>
      <c r="H244" s="227"/>
      <c r="I244" s="227"/>
      <c r="J244" s="227"/>
      <c r="K244" s="227"/>
      <c r="L244" s="228"/>
      <c r="M244" s="35"/>
      <c r="N244" s="35"/>
      <c r="O244" s="35"/>
      <c r="P244" s="35"/>
      <c r="Q244" s="35"/>
      <c r="R244" s="35"/>
      <c r="S244" s="35"/>
      <c r="T244" s="35"/>
    </row>
    <row r="245" spans="2:21" s="62" customFormat="1" ht="15.5" x14ac:dyDescent="0.35">
      <c r="B245" s="61"/>
      <c r="C245" s="39" t="str">
        <f>IF(_xlfn.XLOOKUP(B231,'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45" s="147"/>
    </row>
    <row r="246" spans="2:21" ht="21" x14ac:dyDescent="0.5">
      <c r="B246" s="44" t="str">
        <f>' P1 Countries of interest'!C40</f>
        <v>Ghana</v>
      </c>
      <c r="C246" s="45"/>
      <c r="D246" s="145"/>
      <c r="E246" s="45"/>
      <c r="F246" s="45"/>
      <c r="G246" s="45"/>
      <c r="H246" s="45"/>
      <c r="I246" s="45"/>
      <c r="J246" s="45"/>
      <c r="K246" s="45"/>
      <c r="L246" s="45"/>
      <c r="M246" s="45"/>
      <c r="N246" s="45"/>
      <c r="O246" s="45"/>
      <c r="P246" s="45"/>
      <c r="Q246" s="45"/>
      <c r="R246" s="45"/>
      <c r="S246" s="45"/>
      <c r="T246" s="45"/>
    </row>
    <row r="247" spans="2:21" ht="14.5" customHeight="1" x14ac:dyDescent="0.35">
      <c r="B247" s="21"/>
      <c r="C247" s="39" t="str">
        <f>IF(_xlfn.XLOOKUP(B246,' P1 Countries of interest'!$C$26:$C$47,' P1 Countries of interest'!$E$26:$E$47,"",0)="Individual", "Please click the '+' sign on the left to place an individual bid","")</f>
        <v/>
      </c>
    </row>
    <row r="248" spans="2:21" ht="14.5" customHeight="1" outlineLevel="1" x14ac:dyDescent="0.35">
      <c r="B248" s="21"/>
      <c r="C248" s="109"/>
      <c r="D248" s="146"/>
      <c r="E248" s="68"/>
      <c r="F248" s="220" t="s">
        <v>143</v>
      </c>
      <c r="G248" s="220"/>
      <c r="H248" s="220"/>
      <c r="I248" s="220"/>
      <c r="J248" s="220"/>
      <c r="K248" s="220"/>
      <c r="L248" s="220"/>
      <c r="M248" s="68"/>
      <c r="N248" s="220" t="s">
        <v>144</v>
      </c>
      <c r="O248" s="220"/>
      <c r="P248" s="220"/>
      <c r="Q248" s="220"/>
      <c r="R248" s="220"/>
      <c r="S248" s="220"/>
      <c r="T248" s="220"/>
      <c r="U248" s="5"/>
    </row>
    <row r="249" spans="2:21" outlineLevel="1" x14ac:dyDescent="0.35">
      <c r="C249" s="246" t="str">
        <f>B246</f>
        <v>Ghana</v>
      </c>
      <c r="D249" s="248" t="s">
        <v>145</v>
      </c>
      <c r="E249" s="68"/>
      <c r="F249" s="223" t="s">
        <v>146</v>
      </c>
      <c r="G249" s="223"/>
      <c r="H249" s="223"/>
      <c r="I249" s="223"/>
      <c r="J249" s="223"/>
      <c r="K249" s="223"/>
      <c r="L249" s="223"/>
      <c r="M249" s="68"/>
      <c r="N249" s="223" t="s">
        <v>147</v>
      </c>
      <c r="O249" s="223"/>
      <c r="P249" s="223"/>
      <c r="Q249" s="223"/>
      <c r="R249" s="223"/>
      <c r="S249" s="223"/>
      <c r="T249" s="223"/>
      <c r="U249" s="5"/>
    </row>
    <row r="250" spans="2:21" outlineLevel="1" x14ac:dyDescent="0.35">
      <c r="C250" s="247"/>
      <c r="D250" s="249"/>
      <c r="E250" s="68"/>
      <c r="F250" s="7" t="s">
        <v>148</v>
      </c>
      <c r="G250" s="7" t="s">
        <v>149</v>
      </c>
      <c r="H250" s="7" t="s">
        <v>150</v>
      </c>
      <c r="I250" s="7" t="s">
        <v>151</v>
      </c>
      <c r="J250" s="7" t="s">
        <v>152</v>
      </c>
      <c r="K250" s="7" t="s">
        <v>153</v>
      </c>
      <c r="L250" s="7" t="s">
        <v>154</v>
      </c>
      <c r="M250" s="68"/>
      <c r="N250" s="7" t="s">
        <v>155</v>
      </c>
      <c r="O250" s="7" t="s">
        <v>150</v>
      </c>
      <c r="P250" s="7" t="s">
        <v>151</v>
      </c>
      <c r="Q250" s="7" t="s">
        <v>152</v>
      </c>
      <c r="R250" s="7" t="s">
        <v>153</v>
      </c>
      <c r="S250" s="7" t="s">
        <v>156</v>
      </c>
      <c r="T250" s="7" t="s">
        <v>157</v>
      </c>
      <c r="U250" s="5"/>
    </row>
    <row r="251" spans="2:21" outlineLevel="1" x14ac:dyDescent="0.35">
      <c r="C251" s="99" t="s">
        <v>158</v>
      </c>
      <c r="D251" s="119" t="s">
        <v>159</v>
      </c>
      <c r="E251" s="68"/>
      <c r="F251" s="26"/>
      <c r="G251" s="26"/>
      <c r="H251" s="26"/>
      <c r="I251" s="26"/>
      <c r="J251" s="26"/>
      <c r="K251" s="26"/>
      <c r="L251" s="26"/>
      <c r="M251" s="68"/>
      <c r="N251" s="26"/>
      <c r="O251" s="26"/>
      <c r="P251" s="26"/>
      <c r="Q251" s="26"/>
      <c r="R251" s="26"/>
      <c r="S251" s="26"/>
      <c r="T251" s="26"/>
      <c r="U251" s="5"/>
    </row>
    <row r="252" spans="2:21" outlineLevel="1" x14ac:dyDescent="0.35">
      <c r="C252" s="224" t="s">
        <v>160</v>
      </c>
      <c r="D252" s="119" t="s">
        <v>161</v>
      </c>
      <c r="E252" s="68"/>
      <c r="F252" s="130"/>
      <c r="G252" s="130"/>
      <c r="H252" s="130"/>
      <c r="I252" s="130"/>
      <c r="J252" s="130"/>
      <c r="K252" s="130"/>
      <c r="L252" s="130"/>
      <c r="M252" s="68"/>
      <c r="N252" s="130"/>
      <c r="O252" s="130"/>
      <c r="P252" s="130"/>
      <c r="Q252" s="130"/>
      <c r="R252" s="130"/>
      <c r="S252" s="130"/>
      <c r="T252" s="130"/>
    </row>
    <row r="253" spans="2:21" ht="14.5" customHeight="1" outlineLevel="1" x14ac:dyDescent="0.35">
      <c r="C253" s="224"/>
      <c r="D253" s="119" t="s">
        <v>162</v>
      </c>
      <c r="E253" s="68"/>
      <c r="F253" s="26"/>
      <c r="G253" s="26"/>
      <c r="H253" s="26"/>
      <c r="I253" s="26"/>
      <c r="J253" s="26"/>
      <c r="K253" s="26"/>
      <c r="L253" s="26"/>
      <c r="M253" s="68"/>
      <c r="N253" s="26"/>
      <c r="O253" s="26"/>
      <c r="P253" s="26"/>
      <c r="Q253" s="26"/>
      <c r="R253" s="26"/>
      <c r="S253" s="26"/>
      <c r="T253" s="26"/>
    </row>
    <row r="254" spans="2:21" outlineLevel="1" x14ac:dyDescent="0.35">
      <c r="C254" s="224"/>
      <c r="D254" s="119" t="s">
        <v>163</v>
      </c>
      <c r="E254" s="68"/>
      <c r="F254" s="26"/>
      <c r="G254" s="26"/>
      <c r="H254" s="26"/>
      <c r="I254" s="26"/>
      <c r="J254" s="26"/>
      <c r="K254" s="26"/>
      <c r="L254" s="26"/>
      <c r="M254" s="68"/>
      <c r="N254" s="26"/>
      <c r="O254" s="26"/>
      <c r="P254" s="26"/>
      <c r="Q254" s="26"/>
      <c r="R254" s="26"/>
      <c r="S254" s="26"/>
      <c r="T254" s="26"/>
    </row>
    <row r="255" spans="2:21" outlineLevel="1" x14ac:dyDescent="0.35">
      <c r="C255" s="100" t="s">
        <v>164</v>
      </c>
      <c r="D255" s="120" t="s">
        <v>165</v>
      </c>
      <c r="E255" s="68"/>
      <c r="F255" s="26"/>
      <c r="G255" s="26"/>
      <c r="H255" s="26"/>
      <c r="I255" s="26"/>
      <c r="J255" s="26"/>
      <c r="K255" s="26"/>
      <c r="L255" s="26"/>
      <c r="M255" s="68"/>
      <c r="N255" s="26"/>
      <c r="O255" s="26"/>
      <c r="P255" s="26"/>
      <c r="Q255" s="26"/>
      <c r="R255" s="26"/>
      <c r="S255" s="26"/>
      <c r="T255" s="26"/>
    </row>
    <row r="256" spans="2:21" outlineLevel="1" x14ac:dyDescent="0.35">
      <c r="C256" s="224" t="s">
        <v>166</v>
      </c>
      <c r="D256" s="119" t="s">
        <v>167</v>
      </c>
      <c r="E256" s="68"/>
      <c r="F256" s="130"/>
      <c r="G256" s="130"/>
      <c r="H256" s="130"/>
      <c r="I256" s="130"/>
      <c r="J256" s="130"/>
      <c r="K256" s="130"/>
      <c r="L256" s="130"/>
      <c r="M256" s="68"/>
      <c r="N256" s="130"/>
      <c r="O256" s="130"/>
      <c r="P256" s="130"/>
      <c r="Q256" s="130"/>
      <c r="R256" s="130"/>
      <c r="S256" s="130"/>
      <c r="T256" s="130"/>
    </row>
    <row r="257" spans="2:21" ht="29" outlineLevel="1" x14ac:dyDescent="0.35">
      <c r="C257" s="224"/>
      <c r="D257" s="119" t="s">
        <v>168</v>
      </c>
      <c r="E257" s="68"/>
      <c r="F257" s="26"/>
      <c r="G257" s="26"/>
      <c r="H257" s="26"/>
      <c r="I257" s="26"/>
      <c r="J257" s="26"/>
      <c r="K257" s="26"/>
      <c r="L257" s="26"/>
      <c r="M257" s="68"/>
      <c r="N257" s="26"/>
      <c r="O257" s="26"/>
      <c r="P257" s="26"/>
      <c r="Q257" s="26"/>
      <c r="R257" s="26"/>
      <c r="S257" s="26"/>
      <c r="T257" s="26"/>
    </row>
    <row r="258" spans="2:21" ht="14.5" customHeight="1" outlineLevel="1" x14ac:dyDescent="0.35">
      <c r="C258" s="231" t="s">
        <v>169</v>
      </c>
      <c r="D258" s="232"/>
      <c r="E258" s="232"/>
      <c r="F258" s="232"/>
      <c r="G258" s="232"/>
      <c r="H258" s="232"/>
      <c r="I258" s="232"/>
      <c r="J258" s="232"/>
      <c r="K258" s="232"/>
      <c r="L258" s="233"/>
      <c r="M258" s="34"/>
      <c r="N258" s="34"/>
      <c r="O258" s="34"/>
      <c r="P258" s="34"/>
      <c r="Q258" s="34"/>
      <c r="R258" s="34"/>
      <c r="S258" s="34"/>
      <c r="T258" s="34"/>
      <c r="U258" s="8"/>
    </row>
    <row r="259" spans="2:21" outlineLevel="1" x14ac:dyDescent="0.35">
      <c r="C259" s="226"/>
      <c r="D259" s="227"/>
      <c r="E259" s="227"/>
      <c r="F259" s="227"/>
      <c r="G259" s="227"/>
      <c r="H259" s="227"/>
      <c r="I259" s="227"/>
      <c r="J259" s="227"/>
      <c r="K259" s="227"/>
      <c r="L259" s="228"/>
      <c r="M259" s="35"/>
      <c r="N259" s="35"/>
      <c r="O259" s="35"/>
      <c r="P259" s="35"/>
      <c r="Q259" s="35"/>
      <c r="R259" s="35"/>
      <c r="S259" s="35"/>
      <c r="T259" s="35"/>
    </row>
    <row r="260" spans="2:21" s="62" customFormat="1" ht="15.5" x14ac:dyDescent="0.35">
      <c r="C260" s="39" t="str">
        <f>IF(_xlfn.XLOOKUP(B246,'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60" s="147"/>
    </row>
    <row r="261" spans="2:21" ht="21" x14ac:dyDescent="0.5">
      <c r="B261" s="44" t="str">
        <f>' P1 Countries of interest'!C41</f>
        <v>Liberia</v>
      </c>
      <c r="C261" s="45"/>
      <c r="D261" s="145"/>
      <c r="E261" s="45"/>
      <c r="F261" s="45"/>
      <c r="G261" s="45"/>
      <c r="H261" s="45"/>
      <c r="I261" s="45"/>
      <c r="J261" s="45"/>
      <c r="K261" s="45"/>
      <c r="L261" s="45"/>
      <c r="M261" s="45"/>
      <c r="N261" s="45"/>
      <c r="O261" s="45"/>
      <c r="P261" s="45"/>
      <c r="Q261" s="45"/>
      <c r="R261" s="45"/>
      <c r="S261" s="45"/>
      <c r="T261" s="45"/>
    </row>
    <row r="262" spans="2:21" ht="14.5" customHeight="1" x14ac:dyDescent="0.35">
      <c r="B262" s="21"/>
      <c r="C262" s="39" t="str">
        <f>IF(_xlfn.XLOOKUP(B261,' P1 Countries of interest'!$C$26:$C$47,' P1 Countries of interest'!$E$26:$E$47,"",0)="Individual", "Please click the '+' sign on the left to place an individual bid","")</f>
        <v/>
      </c>
    </row>
    <row r="263" spans="2:21" ht="14.5" customHeight="1" outlineLevel="1" x14ac:dyDescent="0.35">
      <c r="B263" s="21"/>
      <c r="C263" s="109"/>
      <c r="D263" s="146"/>
      <c r="E263" s="68"/>
      <c r="F263" s="220" t="s">
        <v>143</v>
      </c>
      <c r="G263" s="220"/>
      <c r="H263" s="220"/>
      <c r="I263" s="220"/>
      <c r="J263" s="220"/>
      <c r="K263" s="220"/>
      <c r="L263" s="220"/>
      <c r="M263" s="68"/>
      <c r="N263" s="220" t="s">
        <v>144</v>
      </c>
      <c r="O263" s="220"/>
      <c r="P263" s="220"/>
      <c r="Q263" s="220"/>
      <c r="R263" s="220"/>
      <c r="S263" s="220"/>
      <c r="T263" s="220"/>
      <c r="U263" s="5"/>
    </row>
    <row r="264" spans="2:21" outlineLevel="1" x14ac:dyDescent="0.35">
      <c r="C264" s="246" t="str">
        <f>B261</f>
        <v>Liberia</v>
      </c>
      <c r="D264" s="248" t="s">
        <v>145</v>
      </c>
      <c r="E264" s="68"/>
      <c r="F264" s="223" t="s">
        <v>146</v>
      </c>
      <c r="G264" s="223"/>
      <c r="H264" s="223"/>
      <c r="I264" s="223"/>
      <c r="J264" s="223"/>
      <c r="K264" s="223"/>
      <c r="L264" s="223"/>
      <c r="M264" s="68"/>
      <c r="N264" s="223" t="s">
        <v>147</v>
      </c>
      <c r="O264" s="223"/>
      <c r="P264" s="223"/>
      <c r="Q264" s="223"/>
      <c r="R264" s="223"/>
      <c r="S264" s="223"/>
      <c r="T264" s="223"/>
      <c r="U264" s="5"/>
    </row>
    <row r="265" spans="2:21" outlineLevel="1" x14ac:dyDescent="0.35">
      <c r="C265" s="247"/>
      <c r="D265" s="249"/>
      <c r="E265" s="68"/>
      <c r="F265" s="7" t="s">
        <v>148</v>
      </c>
      <c r="G265" s="7" t="s">
        <v>149</v>
      </c>
      <c r="H265" s="7" t="s">
        <v>150</v>
      </c>
      <c r="I265" s="7" t="s">
        <v>151</v>
      </c>
      <c r="J265" s="7" t="s">
        <v>152</v>
      </c>
      <c r="K265" s="7" t="s">
        <v>153</v>
      </c>
      <c r="L265" s="7" t="s">
        <v>154</v>
      </c>
      <c r="M265" s="68"/>
      <c r="N265" s="7" t="s">
        <v>155</v>
      </c>
      <c r="O265" s="7" t="s">
        <v>150</v>
      </c>
      <c r="P265" s="7" t="s">
        <v>151</v>
      </c>
      <c r="Q265" s="7" t="s">
        <v>152</v>
      </c>
      <c r="R265" s="7" t="s">
        <v>153</v>
      </c>
      <c r="S265" s="7" t="s">
        <v>156</v>
      </c>
      <c r="T265" s="7" t="s">
        <v>157</v>
      </c>
      <c r="U265" s="5"/>
    </row>
    <row r="266" spans="2:21" outlineLevel="1" x14ac:dyDescent="0.35">
      <c r="C266" s="99" t="s">
        <v>158</v>
      </c>
      <c r="D266" s="119" t="s">
        <v>159</v>
      </c>
      <c r="E266" s="68"/>
      <c r="F266" s="26"/>
      <c r="G266" s="26"/>
      <c r="H266" s="26"/>
      <c r="I266" s="26"/>
      <c r="J266" s="26"/>
      <c r="K266" s="114"/>
      <c r="L266" s="114"/>
      <c r="M266" s="68"/>
      <c r="N266" s="26"/>
      <c r="O266" s="26"/>
      <c r="P266" s="26"/>
      <c r="Q266" s="26"/>
      <c r="R266" s="26"/>
      <c r="S266" s="26"/>
      <c r="T266" s="26"/>
      <c r="U266" s="5"/>
    </row>
    <row r="267" spans="2:21" outlineLevel="1" x14ac:dyDescent="0.35">
      <c r="C267" s="224" t="s">
        <v>160</v>
      </c>
      <c r="D267" s="119" t="s">
        <v>161</v>
      </c>
      <c r="E267" s="68"/>
      <c r="F267" s="130"/>
      <c r="G267" s="130"/>
      <c r="H267" s="130"/>
      <c r="I267" s="130"/>
      <c r="J267" s="130"/>
      <c r="K267" s="114"/>
      <c r="L267" s="114"/>
      <c r="M267" s="68"/>
      <c r="N267" s="130"/>
      <c r="O267" s="130"/>
      <c r="P267" s="130"/>
      <c r="Q267" s="130"/>
      <c r="R267" s="130"/>
      <c r="S267" s="130"/>
      <c r="T267" s="130"/>
    </row>
    <row r="268" spans="2:21" ht="14.5" customHeight="1" outlineLevel="1" x14ac:dyDescent="0.35">
      <c r="C268" s="224"/>
      <c r="D268" s="119" t="s">
        <v>162</v>
      </c>
      <c r="E268" s="68"/>
      <c r="F268" s="26"/>
      <c r="G268" s="26"/>
      <c r="H268" s="26"/>
      <c r="I268" s="26"/>
      <c r="J268" s="26"/>
      <c r="K268" s="114"/>
      <c r="L268" s="114"/>
      <c r="M268" s="68"/>
      <c r="N268" s="26"/>
      <c r="O268" s="26"/>
      <c r="P268" s="26"/>
      <c r="Q268" s="26"/>
      <c r="R268" s="26"/>
      <c r="S268" s="26"/>
      <c r="T268" s="26"/>
    </row>
    <row r="269" spans="2:21" outlineLevel="1" x14ac:dyDescent="0.35">
      <c r="C269" s="224"/>
      <c r="D269" s="119" t="s">
        <v>163</v>
      </c>
      <c r="E269" s="68"/>
      <c r="F269" s="26"/>
      <c r="G269" s="26"/>
      <c r="H269" s="26"/>
      <c r="I269" s="26"/>
      <c r="J269" s="26"/>
      <c r="K269" s="114"/>
      <c r="L269" s="114"/>
      <c r="M269" s="68"/>
      <c r="N269" s="26"/>
      <c r="O269" s="26"/>
      <c r="P269" s="26"/>
      <c r="Q269" s="26"/>
      <c r="R269" s="26"/>
      <c r="S269" s="26"/>
      <c r="T269" s="26"/>
    </row>
    <row r="270" spans="2:21" outlineLevel="1" x14ac:dyDescent="0.35">
      <c r="C270" s="100" t="s">
        <v>164</v>
      </c>
      <c r="D270" s="120" t="s">
        <v>165</v>
      </c>
      <c r="E270" s="68"/>
      <c r="F270" s="26"/>
      <c r="G270" s="26"/>
      <c r="H270" s="26"/>
      <c r="I270" s="26"/>
      <c r="J270" s="26"/>
      <c r="K270" s="114"/>
      <c r="L270" s="114"/>
      <c r="M270" s="68"/>
      <c r="N270" s="26"/>
      <c r="O270" s="26"/>
      <c r="P270" s="26"/>
      <c r="Q270" s="26"/>
      <c r="R270" s="26"/>
      <c r="S270" s="26"/>
      <c r="T270" s="26"/>
    </row>
    <row r="271" spans="2:21" outlineLevel="1" x14ac:dyDescent="0.35">
      <c r="C271" s="224" t="s">
        <v>166</v>
      </c>
      <c r="D271" s="119" t="s">
        <v>167</v>
      </c>
      <c r="E271" s="68"/>
      <c r="F271" s="130"/>
      <c r="G271" s="130"/>
      <c r="H271" s="130"/>
      <c r="I271" s="130"/>
      <c r="J271" s="130"/>
      <c r="K271" s="114"/>
      <c r="L271" s="114"/>
      <c r="M271" s="68"/>
      <c r="N271" s="130"/>
      <c r="O271" s="130"/>
      <c r="P271" s="130"/>
      <c r="Q271" s="130"/>
      <c r="R271" s="130"/>
      <c r="S271" s="130"/>
      <c r="T271" s="130"/>
    </row>
    <row r="272" spans="2:21" ht="29" outlineLevel="1" x14ac:dyDescent="0.35">
      <c r="C272" s="224"/>
      <c r="D272" s="119" t="s">
        <v>168</v>
      </c>
      <c r="E272" s="68"/>
      <c r="F272" s="26"/>
      <c r="G272" s="26"/>
      <c r="H272" s="26"/>
      <c r="I272" s="26"/>
      <c r="J272" s="26"/>
      <c r="K272" s="114"/>
      <c r="L272" s="114"/>
      <c r="M272" s="68"/>
      <c r="N272" s="26"/>
      <c r="O272" s="26"/>
      <c r="P272" s="26"/>
      <c r="Q272" s="26"/>
      <c r="R272" s="26"/>
      <c r="S272" s="26"/>
      <c r="T272" s="26"/>
    </row>
    <row r="273" spans="2:21" ht="14.5" customHeight="1" outlineLevel="1" x14ac:dyDescent="0.35">
      <c r="C273" s="231" t="s">
        <v>169</v>
      </c>
      <c r="D273" s="232"/>
      <c r="E273" s="232"/>
      <c r="F273" s="232"/>
      <c r="G273" s="232"/>
      <c r="H273" s="232"/>
      <c r="I273" s="232"/>
      <c r="J273" s="232"/>
      <c r="K273" s="232"/>
      <c r="L273" s="233"/>
      <c r="M273" s="34"/>
      <c r="N273" s="34"/>
      <c r="O273" s="34"/>
      <c r="P273" s="34"/>
      <c r="Q273" s="34"/>
      <c r="R273" s="34"/>
      <c r="S273" s="34"/>
      <c r="T273" s="34"/>
      <c r="U273" s="8"/>
    </row>
    <row r="274" spans="2:21" outlineLevel="1" x14ac:dyDescent="0.35">
      <c r="C274" s="226"/>
      <c r="D274" s="227"/>
      <c r="E274" s="227"/>
      <c r="F274" s="227"/>
      <c r="G274" s="227"/>
      <c r="H274" s="227"/>
      <c r="I274" s="227"/>
      <c r="J274" s="227"/>
      <c r="K274" s="227"/>
      <c r="L274" s="228"/>
      <c r="M274" s="35"/>
      <c r="N274" s="35"/>
      <c r="O274" s="35"/>
      <c r="P274" s="35"/>
      <c r="Q274" s="35"/>
      <c r="R274" s="35"/>
      <c r="S274" s="35"/>
      <c r="T274" s="35"/>
    </row>
    <row r="275" spans="2:21" s="62" customFormat="1" ht="15.5" x14ac:dyDescent="0.35">
      <c r="C275" s="39" t="str">
        <f>IF(_xlfn.XLOOKUP(B261,'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75" s="147"/>
    </row>
    <row r="276" spans="2:21" ht="21" x14ac:dyDescent="0.5">
      <c r="B276" s="44" t="str">
        <f>' P1 Countries of interest'!C42</f>
        <v>Malawi</v>
      </c>
      <c r="C276" s="45"/>
      <c r="D276" s="145"/>
      <c r="E276" s="45"/>
      <c r="F276" s="45"/>
      <c r="G276" s="45"/>
      <c r="H276" s="45"/>
      <c r="I276" s="45"/>
      <c r="J276" s="45"/>
      <c r="K276" s="45"/>
      <c r="L276" s="45"/>
      <c r="M276" s="45"/>
      <c r="N276" s="45"/>
      <c r="O276" s="45"/>
      <c r="P276" s="45"/>
      <c r="Q276" s="45"/>
      <c r="R276" s="45"/>
      <c r="S276" s="45"/>
      <c r="T276" s="45"/>
    </row>
    <row r="277" spans="2:21" ht="14.5" customHeight="1" x14ac:dyDescent="0.35">
      <c r="B277" s="21"/>
      <c r="C277" s="39" t="str">
        <f>IF(_xlfn.XLOOKUP(B276,' P1 Countries of interest'!$C$26:$C$47,' P1 Countries of interest'!$E$26:$E$47,"",0)="Individual", "Please click the '+' sign on the left to place an individual bid","")</f>
        <v/>
      </c>
    </row>
    <row r="278" spans="2:21" ht="14.5" customHeight="1" outlineLevel="1" x14ac:dyDescent="0.35">
      <c r="B278" s="21"/>
      <c r="C278" s="109"/>
      <c r="D278" s="146"/>
      <c r="E278" s="68"/>
      <c r="F278" s="220" t="s">
        <v>143</v>
      </c>
      <c r="G278" s="220"/>
      <c r="H278" s="220"/>
      <c r="I278" s="220"/>
      <c r="J278" s="220"/>
      <c r="K278" s="220"/>
      <c r="L278" s="220"/>
      <c r="M278" s="68"/>
      <c r="N278" s="220" t="s">
        <v>144</v>
      </c>
      <c r="O278" s="220"/>
      <c r="P278" s="220"/>
      <c r="Q278" s="220"/>
      <c r="R278" s="220"/>
      <c r="S278" s="220"/>
      <c r="T278" s="220"/>
      <c r="U278" s="5"/>
    </row>
    <row r="279" spans="2:21" outlineLevel="1" x14ac:dyDescent="0.35">
      <c r="C279" s="246" t="str">
        <f>B276</f>
        <v>Malawi</v>
      </c>
      <c r="D279" s="248" t="s">
        <v>145</v>
      </c>
      <c r="E279" s="68"/>
      <c r="F279" s="223" t="s">
        <v>146</v>
      </c>
      <c r="G279" s="223"/>
      <c r="H279" s="223"/>
      <c r="I279" s="223"/>
      <c r="J279" s="223"/>
      <c r="K279" s="223"/>
      <c r="L279" s="223"/>
      <c r="M279" s="68"/>
      <c r="N279" s="223" t="s">
        <v>147</v>
      </c>
      <c r="O279" s="223"/>
      <c r="P279" s="223"/>
      <c r="Q279" s="223"/>
      <c r="R279" s="223"/>
      <c r="S279" s="223"/>
      <c r="T279" s="223"/>
      <c r="U279" s="5"/>
    </row>
    <row r="280" spans="2:21" outlineLevel="1" x14ac:dyDescent="0.35">
      <c r="C280" s="247"/>
      <c r="D280" s="249"/>
      <c r="E280" s="68"/>
      <c r="F280" s="7" t="s">
        <v>148</v>
      </c>
      <c r="G280" s="7" t="s">
        <v>149</v>
      </c>
      <c r="H280" s="7" t="s">
        <v>150</v>
      </c>
      <c r="I280" s="7" t="s">
        <v>151</v>
      </c>
      <c r="J280" s="7" t="s">
        <v>152</v>
      </c>
      <c r="K280" s="7" t="s">
        <v>153</v>
      </c>
      <c r="L280" s="7" t="s">
        <v>154</v>
      </c>
      <c r="M280" s="68"/>
      <c r="N280" s="7" t="s">
        <v>155</v>
      </c>
      <c r="O280" s="7" t="s">
        <v>150</v>
      </c>
      <c r="P280" s="7" t="s">
        <v>151</v>
      </c>
      <c r="Q280" s="7" t="s">
        <v>152</v>
      </c>
      <c r="R280" s="7" t="s">
        <v>153</v>
      </c>
      <c r="S280" s="7" t="s">
        <v>156</v>
      </c>
      <c r="T280" s="7" t="s">
        <v>157</v>
      </c>
      <c r="U280" s="5"/>
    </row>
    <row r="281" spans="2:21" outlineLevel="1" x14ac:dyDescent="0.35">
      <c r="C281" s="99" t="s">
        <v>158</v>
      </c>
      <c r="D281" s="119" t="s">
        <v>159</v>
      </c>
      <c r="E281" s="68"/>
      <c r="F281" s="26"/>
      <c r="G281" s="26"/>
      <c r="H281" s="26"/>
      <c r="I281" s="26"/>
      <c r="J281" s="26"/>
      <c r="K281" s="26"/>
      <c r="L281" s="26"/>
      <c r="M281" s="68"/>
      <c r="N281" s="26"/>
      <c r="O281" s="26"/>
      <c r="P281" s="26"/>
      <c r="Q281" s="26"/>
      <c r="R281" s="26"/>
      <c r="S281" s="26"/>
      <c r="T281" s="26"/>
      <c r="U281" s="5"/>
    </row>
    <row r="282" spans="2:21" outlineLevel="1" x14ac:dyDescent="0.35">
      <c r="C282" s="224" t="s">
        <v>160</v>
      </c>
      <c r="D282" s="119" t="s">
        <v>161</v>
      </c>
      <c r="E282" s="68"/>
      <c r="F282" s="130"/>
      <c r="G282" s="130"/>
      <c r="H282" s="130"/>
      <c r="I282" s="130"/>
      <c r="J282" s="130"/>
      <c r="K282" s="130"/>
      <c r="L282" s="130"/>
      <c r="M282" s="68"/>
      <c r="N282" s="130"/>
      <c r="O282" s="130"/>
      <c r="P282" s="130"/>
      <c r="Q282" s="130"/>
      <c r="R282" s="130"/>
      <c r="S282" s="130"/>
      <c r="T282" s="130"/>
    </row>
    <row r="283" spans="2:21" ht="14.5" customHeight="1" outlineLevel="1" x14ac:dyDescent="0.35">
      <c r="C283" s="224"/>
      <c r="D283" s="119" t="s">
        <v>162</v>
      </c>
      <c r="E283" s="68"/>
      <c r="F283" s="26"/>
      <c r="G283" s="26"/>
      <c r="H283" s="26"/>
      <c r="I283" s="26"/>
      <c r="J283" s="26"/>
      <c r="K283" s="26"/>
      <c r="L283" s="26"/>
      <c r="M283" s="68"/>
      <c r="N283" s="26"/>
      <c r="O283" s="26"/>
      <c r="P283" s="26"/>
      <c r="Q283" s="26"/>
      <c r="R283" s="26"/>
      <c r="S283" s="26"/>
      <c r="T283" s="26"/>
    </row>
    <row r="284" spans="2:21" outlineLevel="1" x14ac:dyDescent="0.35">
      <c r="C284" s="224"/>
      <c r="D284" s="119" t="s">
        <v>163</v>
      </c>
      <c r="E284" s="68"/>
      <c r="F284" s="26"/>
      <c r="G284" s="26"/>
      <c r="H284" s="26"/>
      <c r="I284" s="26"/>
      <c r="J284" s="26"/>
      <c r="K284" s="26"/>
      <c r="L284" s="26"/>
      <c r="M284" s="68"/>
      <c r="N284" s="26"/>
      <c r="O284" s="26"/>
      <c r="P284" s="26"/>
      <c r="Q284" s="26"/>
      <c r="R284" s="26"/>
      <c r="S284" s="26"/>
      <c r="T284" s="26"/>
    </row>
    <row r="285" spans="2:21" outlineLevel="1" x14ac:dyDescent="0.35">
      <c r="C285" s="100" t="s">
        <v>164</v>
      </c>
      <c r="D285" s="120" t="s">
        <v>165</v>
      </c>
      <c r="E285" s="68"/>
      <c r="F285" s="26"/>
      <c r="G285" s="26"/>
      <c r="H285" s="26"/>
      <c r="I285" s="26"/>
      <c r="J285" s="26"/>
      <c r="K285" s="26"/>
      <c r="L285" s="26"/>
      <c r="M285" s="68"/>
      <c r="N285" s="26"/>
      <c r="O285" s="26"/>
      <c r="P285" s="26"/>
      <c r="Q285" s="26"/>
      <c r="R285" s="26"/>
      <c r="S285" s="26"/>
      <c r="T285" s="26"/>
    </row>
    <row r="286" spans="2:21" outlineLevel="1" x14ac:dyDescent="0.35">
      <c r="C286" s="224" t="s">
        <v>166</v>
      </c>
      <c r="D286" s="119" t="s">
        <v>167</v>
      </c>
      <c r="E286" s="68"/>
      <c r="F286" s="130"/>
      <c r="G286" s="130"/>
      <c r="H286" s="130"/>
      <c r="I286" s="130"/>
      <c r="J286" s="130"/>
      <c r="K286" s="130"/>
      <c r="L286" s="130"/>
      <c r="M286" s="68"/>
      <c r="N286" s="130"/>
      <c r="O286" s="130"/>
      <c r="P286" s="130"/>
      <c r="Q286" s="130"/>
      <c r="R286" s="130"/>
      <c r="S286" s="130"/>
      <c r="T286" s="130"/>
    </row>
    <row r="287" spans="2:21" ht="29" outlineLevel="1" x14ac:dyDescent="0.35">
      <c r="C287" s="224"/>
      <c r="D287" s="119" t="s">
        <v>168</v>
      </c>
      <c r="E287" s="68"/>
      <c r="F287" s="26"/>
      <c r="G287" s="26"/>
      <c r="H287" s="26"/>
      <c r="I287" s="26"/>
      <c r="J287" s="26"/>
      <c r="K287" s="26"/>
      <c r="L287" s="26"/>
      <c r="M287" s="68"/>
      <c r="N287" s="26"/>
      <c r="O287" s="26"/>
      <c r="P287" s="26"/>
      <c r="Q287" s="26"/>
      <c r="R287" s="26"/>
      <c r="S287" s="26"/>
      <c r="T287" s="26"/>
    </row>
    <row r="288" spans="2:21" ht="14.5" customHeight="1" outlineLevel="1" x14ac:dyDescent="0.35">
      <c r="C288" s="231" t="s">
        <v>169</v>
      </c>
      <c r="D288" s="232"/>
      <c r="E288" s="232"/>
      <c r="F288" s="232"/>
      <c r="G288" s="232"/>
      <c r="H288" s="232"/>
      <c r="I288" s="232"/>
      <c r="J288" s="232"/>
      <c r="K288" s="232"/>
      <c r="L288" s="233"/>
      <c r="M288" s="34"/>
      <c r="N288" s="34"/>
      <c r="O288" s="34"/>
      <c r="P288" s="34"/>
      <c r="Q288" s="34"/>
      <c r="R288" s="34"/>
      <c r="S288" s="34"/>
      <c r="T288" s="34"/>
      <c r="U288" s="8"/>
    </row>
    <row r="289" spans="2:21" outlineLevel="1" x14ac:dyDescent="0.35">
      <c r="C289" s="226"/>
      <c r="D289" s="227"/>
      <c r="E289" s="227"/>
      <c r="F289" s="227"/>
      <c r="G289" s="227"/>
      <c r="H289" s="227"/>
      <c r="I289" s="227"/>
      <c r="J289" s="227"/>
      <c r="K289" s="227"/>
      <c r="L289" s="228"/>
      <c r="M289" s="35"/>
      <c r="N289" s="35"/>
      <c r="O289" s="35"/>
      <c r="P289" s="35"/>
      <c r="Q289" s="35"/>
      <c r="R289" s="35"/>
      <c r="S289" s="35"/>
      <c r="T289" s="35"/>
    </row>
    <row r="290" spans="2:21" s="62" customFormat="1" ht="15.5" x14ac:dyDescent="0.35">
      <c r="C290" s="39" t="str">
        <f>IF(_xlfn.XLOOKUP(B276,'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290" s="147"/>
    </row>
    <row r="291" spans="2:21" ht="21" x14ac:dyDescent="0.5">
      <c r="B291" s="44" t="str">
        <f>' P1 Countries of interest'!C43</f>
        <v>Mali</v>
      </c>
      <c r="C291" s="45"/>
      <c r="D291" s="145"/>
      <c r="E291" s="45"/>
      <c r="F291" s="45"/>
      <c r="G291" s="45"/>
      <c r="H291" s="45"/>
      <c r="I291" s="45"/>
      <c r="J291" s="45"/>
      <c r="K291" s="45"/>
      <c r="L291" s="45"/>
      <c r="M291" s="45"/>
      <c r="N291" s="45"/>
      <c r="O291" s="45"/>
      <c r="P291" s="45"/>
      <c r="Q291" s="45"/>
      <c r="R291" s="45"/>
      <c r="S291" s="45"/>
      <c r="T291" s="45"/>
    </row>
    <row r="292" spans="2:21" ht="14.5" customHeight="1" x14ac:dyDescent="0.35">
      <c r="B292" s="21"/>
      <c r="C292" s="39" t="str">
        <f>IF(_xlfn.XLOOKUP(B291,' P1 Countries of interest'!$C$26:$C$47,' P1 Countries of interest'!$E$26:$E$47,"",0)="Individual", "Please click the '+' sign on the left to place an individual bid","")</f>
        <v/>
      </c>
    </row>
    <row r="293" spans="2:21" ht="14.5" customHeight="1" outlineLevel="1" x14ac:dyDescent="0.35">
      <c r="B293" s="21"/>
      <c r="C293" s="109"/>
      <c r="D293" s="146"/>
      <c r="E293" s="68"/>
      <c r="F293" s="220" t="s">
        <v>143</v>
      </c>
      <c r="G293" s="220"/>
      <c r="H293" s="220"/>
      <c r="I293" s="220"/>
      <c r="J293" s="220"/>
      <c r="K293" s="220"/>
      <c r="L293" s="220"/>
      <c r="M293" s="68"/>
      <c r="N293" s="220" t="s">
        <v>144</v>
      </c>
      <c r="O293" s="220"/>
      <c r="P293" s="220"/>
      <c r="Q293" s="220"/>
      <c r="R293" s="220"/>
      <c r="S293" s="220"/>
      <c r="T293" s="220"/>
      <c r="U293" s="5"/>
    </row>
    <row r="294" spans="2:21" outlineLevel="1" x14ac:dyDescent="0.35">
      <c r="C294" s="246" t="str">
        <f>B291</f>
        <v>Mali</v>
      </c>
      <c r="D294" s="248" t="s">
        <v>145</v>
      </c>
      <c r="E294" s="68"/>
      <c r="F294" s="223" t="s">
        <v>146</v>
      </c>
      <c r="G294" s="223"/>
      <c r="H294" s="223"/>
      <c r="I294" s="223"/>
      <c r="J294" s="223"/>
      <c r="K294" s="223"/>
      <c r="L294" s="223"/>
      <c r="M294" s="68"/>
      <c r="N294" s="223" t="s">
        <v>147</v>
      </c>
      <c r="O294" s="223"/>
      <c r="P294" s="223"/>
      <c r="Q294" s="223"/>
      <c r="R294" s="223"/>
      <c r="S294" s="223"/>
      <c r="T294" s="223"/>
      <c r="U294" s="5"/>
    </row>
    <row r="295" spans="2:21" outlineLevel="1" x14ac:dyDescent="0.35">
      <c r="C295" s="247"/>
      <c r="D295" s="249"/>
      <c r="E295" s="68"/>
      <c r="F295" s="7" t="s">
        <v>148</v>
      </c>
      <c r="G295" s="7" t="s">
        <v>149</v>
      </c>
      <c r="H295" s="7" t="s">
        <v>150</v>
      </c>
      <c r="I295" s="7" t="s">
        <v>151</v>
      </c>
      <c r="J295" s="7" t="s">
        <v>152</v>
      </c>
      <c r="K295" s="7" t="s">
        <v>153</v>
      </c>
      <c r="L295" s="7" t="s">
        <v>154</v>
      </c>
      <c r="M295" s="68"/>
      <c r="N295" s="7" t="s">
        <v>155</v>
      </c>
      <c r="O295" s="7" t="s">
        <v>150</v>
      </c>
      <c r="P295" s="7" t="s">
        <v>151</v>
      </c>
      <c r="Q295" s="7" t="s">
        <v>152</v>
      </c>
      <c r="R295" s="7" t="s">
        <v>153</v>
      </c>
      <c r="S295" s="7" t="s">
        <v>156</v>
      </c>
      <c r="T295" s="7" t="s">
        <v>157</v>
      </c>
      <c r="U295" s="5"/>
    </row>
    <row r="296" spans="2:21" outlineLevel="1" x14ac:dyDescent="0.35">
      <c r="C296" s="99" t="s">
        <v>158</v>
      </c>
      <c r="D296" s="119" t="s">
        <v>159</v>
      </c>
      <c r="E296" s="68"/>
      <c r="F296" s="26"/>
      <c r="G296" s="26"/>
      <c r="H296" s="26"/>
      <c r="I296" s="26"/>
      <c r="J296" s="26"/>
      <c r="K296" s="26"/>
      <c r="L296" s="26"/>
      <c r="M296" s="68"/>
      <c r="N296" s="26"/>
      <c r="O296" s="26"/>
      <c r="P296" s="26"/>
      <c r="Q296" s="26"/>
      <c r="R296" s="26"/>
      <c r="S296" s="26"/>
      <c r="T296" s="26"/>
      <c r="U296" s="5"/>
    </row>
    <row r="297" spans="2:21" outlineLevel="1" x14ac:dyDescent="0.35">
      <c r="C297" s="224" t="s">
        <v>160</v>
      </c>
      <c r="D297" s="119" t="s">
        <v>161</v>
      </c>
      <c r="E297" s="68"/>
      <c r="F297" s="130"/>
      <c r="G297" s="130"/>
      <c r="H297" s="130"/>
      <c r="I297" s="130"/>
      <c r="J297" s="130"/>
      <c r="K297" s="130"/>
      <c r="L297" s="130"/>
      <c r="M297" s="68"/>
      <c r="N297" s="130"/>
      <c r="O297" s="130"/>
      <c r="P297" s="130"/>
      <c r="Q297" s="130"/>
      <c r="R297" s="130"/>
      <c r="S297" s="130"/>
      <c r="T297" s="130"/>
    </row>
    <row r="298" spans="2:21" ht="14.5" customHeight="1" outlineLevel="1" x14ac:dyDescent="0.35">
      <c r="C298" s="224"/>
      <c r="D298" s="119" t="s">
        <v>162</v>
      </c>
      <c r="E298" s="68"/>
      <c r="F298" s="26"/>
      <c r="G298" s="26"/>
      <c r="H298" s="26"/>
      <c r="I298" s="26"/>
      <c r="J298" s="26"/>
      <c r="K298" s="26"/>
      <c r="L298" s="26"/>
      <c r="M298" s="68"/>
      <c r="N298" s="26"/>
      <c r="O298" s="26"/>
      <c r="P298" s="26"/>
      <c r="Q298" s="26"/>
      <c r="R298" s="26"/>
      <c r="S298" s="26"/>
      <c r="T298" s="26"/>
    </row>
    <row r="299" spans="2:21" outlineLevel="1" x14ac:dyDescent="0.35">
      <c r="C299" s="224"/>
      <c r="D299" s="119" t="s">
        <v>163</v>
      </c>
      <c r="E299" s="68"/>
      <c r="F299" s="26"/>
      <c r="G299" s="26"/>
      <c r="H299" s="26"/>
      <c r="I299" s="26"/>
      <c r="J299" s="26"/>
      <c r="K299" s="26"/>
      <c r="L299" s="26"/>
      <c r="M299" s="68"/>
      <c r="N299" s="26"/>
      <c r="O299" s="26"/>
      <c r="P299" s="26"/>
      <c r="Q299" s="26"/>
      <c r="R299" s="26"/>
      <c r="S299" s="26"/>
      <c r="T299" s="26"/>
    </row>
    <row r="300" spans="2:21" outlineLevel="1" x14ac:dyDescent="0.35">
      <c r="C300" s="100" t="s">
        <v>164</v>
      </c>
      <c r="D300" s="120" t="s">
        <v>165</v>
      </c>
      <c r="E300" s="68"/>
      <c r="F300" s="26"/>
      <c r="G300" s="26"/>
      <c r="H300" s="26"/>
      <c r="I300" s="26"/>
      <c r="J300" s="26"/>
      <c r="K300" s="26"/>
      <c r="L300" s="26"/>
      <c r="M300" s="68"/>
      <c r="N300" s="26"/>
      <c r="O300" s="26"/>
      <c r="P300" s="26"/>
      <c r="Q300" s="26"/>
      <c r="R300" s="26"/>
      <c r="S300" s="26"/>
      <c r="T300" s="26"/>
    </row>
    <row r="301" spans="2:21" outlineLevel="1" x14ac:dyDescent="0.35">
      <c r="C301" s="224" t="s">
        <v>166</v>
      </c>
      <c r="D301" s="119" t="s">
        <v>167</v>
      </c>
      <c r="E301" s="68"/>
      <c r="F301" s="130"/>
      <c r="G301" s="130"/>
      <c r="H301" s="130"/>
      <c r="I301" s="130"/>
      <c r="J301" s="130"/>
      <c r="K301" s="130"/>
      <c r="L301" s="130"/>
      <c r="M301" s="68"/>
      <c r="N301" s="130"/>
      <c r="O301" s="130"/>
      <c r="P301" s="130"/>
      <c r="Q301" s="130"/>
      <c r="R301" s="130"/>
      <c r="S301" s="130"/>
      <c r="T301" s="130"/>
    </row>
    <row r="302" spans="2:21" ht="29" outlineLevel="1" x14ac:dyDescent="0.35">
      <c r="C302" s="224"/>
      <c r="D302" s="119" t="s">
        <v>168</v>
      </c>
      <c r="E302" s="68"/>
      <c r="F302" s="26"/>
      <c r="G302" s="26"/>
      <c r="H302" s="26"/>
      <c r="I302" s="26"/>
      <c r="J302" s="26"/>
      <c r="K302" s="26"/>
      <c r="L302" s="26"/>
      <c r="M302" s="68"/>
      <c r="N302" s="26"/>
      <c r="O302" s="26"/>
      <c r="P302" s="26"/>
      <c r="Q302" s="26"/>
      <c r="R302" s="26"/>
      <c r="S302" s="26"/>
      <c r="T302" s="26"/>
    </row>
    <row r="303" spans="2:21" ht="14.5" customHeight="1" outlineLevel="1" x14ac:dyDescent="0.35">
      <c r="C303" s="231" t="s">
        <v>169</v>
      </c>
      <c r="D303" s="232"/>
      <c r="E303" s="232"/>
      <c r="F303" s="232"/>
      <c r="G303" s="232"/>
      <c r="H303" s="232"/>
      <c r="I303" s="232"/>
      <c r="J303" s="232"/>
      <c r="K303" s="232"/>
      <c r="L303" s="233"/>
      <c r="M303" s="34"/>
      <c r="N303" s="34"/>
      <c r="O303" s="34"/>
      <c r="P303" s="34"/>
      <c r="Q303" s="34"/>
      <c r="R303" s="34"/>
      <c r="S303" s="34"/>
      <c r="T303" s="34"/>
      <c r="U303" s="8"/>
    </row>
    <row r="304" spans="2:21" outlineLevel="1" x14ac:dyDescent="0.35">
      <c r="C304" s="226"/>
      <c r="D304" s="227"/>
      <c r="E304" s="227"/>
      <c r="F304" s="227"/>
      <c r="G304" s="227"/>
      <c r="H304" s="227"/>
      <c r="I304" s="227"/>
      <c r="J304" s="227"/>
      <c r="K304" s="227"/>
      <c r="L304" s="228"/>
      <c r="M304" s="35"/>
      <c r="N304" s="35"/>
      <c r="O304" s="35"/>
      <c r="P304" s="35"/>
      <c r="Q304" s="35"/>
      <c r="R304" s="35"/>
      <c r="S304" s="35"/>
      <c r="T304" s="35"/>
    </row>
    <row r="305" spans="2:21" s="62" customFormat="1" ht="15.5" x14ac:dyDescent="0.35">
      <c r="C305" s="39" t="str">
        <f>IF(_xlfn.XLOOKUP(B291,'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305" s="147"/>
    </row>
    <row r="306" spans="2:21" ht="21" x14ac:dyDescent="0.5">
      <c r="B306" s="44" t="str">
        <f>' P1 Countries of interest'!C44</f>
        <v>Namibia</v>
      </c>
      <c r="C306" s="45"/>
      <c r="D306" s="145"/>
      <c r="E306" s="45"/>
      <c r="F306" s="45"/>
      <c r="G306" s="45"/>
      <c r="H306" s="45"/>
      <c r="I306" s="45"/>
      <c r="J306" s="45"/>
      <c r="K306" s="45"/>
      <c r="L306" s="45"/>
      <c r="M306" s="45"/>
      <c r="N306" s="45"/>
      <c r="O306" s="45"/>
      <c r="P306" s="45"/>
      <c r="Q306" s="45"/>
      <c r="R306" s="45"/>
      <c r="S306" s="45"/>
      <c r="T306" s="45"/>
    </row>
    <row r="307" spans="2:21" ht="14.5" customHeight="1" x14ac:dyDescent="0.35">
      <c r="B307" s="21"/>
      <c r="C307" s="39" t="str">
        <f>IF(_xlfn.XLOOKUP(B306,' P1 Countries of interest'!$C$26:$C$47,' P1 Countries of interest'!$E$26:$E$47,"",0)="Individual", "Please click the '+' sign on the left to place an individual bid","")</f>
        <v/>
      </c>
    </row>
    <row r="308" spans="2:21" ht="14.5" customHeight="1" outlineLevel="1" x14ac:dyDescent="0.35">
      <c r="B308" s="21"/>
      <c r="C308" s="109"/>
      <c r="D308" s="146"/>
      <c r="E308" s="68"/>
      <c r="F308" s="220" t="s">
        <v>143</v>
      </c>
      <c r="G308" s="220"/>
      <c r="H308" s="220"/>
      <c r="I308" s="220"/>
      <c r="J308" s="220"/>
      <c r="K308" s="220"/>
      <c r="L308" s="220"/>
      <c r="M308" s="68"/>
      <c r="N308" s="220" t="s">
        <v>144</v>
      </c>
      <c r="O308" s="220"/>
      <c r="P308" s="220"/>
      <c r="Q308" s="220"/>
      <c r="R308" s="220"/>
      <c r="S308" s="220"/>
      <c r="T308" s="220"/>
      <c r="U308" s="5"/>
    </row>
    <row r="309" spans="2:21" outlineLevel="1" x14ac:dyDescent="0.35">
      <c r="C309" s="246" t="str">
        <f>B306</f>
        <v>Namibia</v>
      </c>
      <c r="D309" s="248" t="s">
        <v>145</v>
      </c>
      <c r="E309" s="68"/>
      <c r="F309" s="223" t="s">
        <v>146</v>
      </c>
      <c r="G309" s="223"/>
      <c r="H309" s="223"/>
      <c r="I309" s="223"/>
      <c r="J309" s="223"/>
      <c r="K309" s="223"/>
      <c r="L309" s="223"/>
      <c r="M309" s="68"/>
      <c r="N309" s="223" t="s">
        <v>147</v>
      </c>
      <c r="O309" s="223"/>
      <c r="P309" s="223"/>
      <c r="Q309" s="223"/>
      <c r="R309" s="223"/>
      <c r="S309" s="223"/>
      <c r="T309" s="223"/>
      <c r="U309" s="5"/>
    </row>
    <row r="310" spans="2:21" outlineLevel="1" x14ac:dyDescent="0.35">
      <c r="C310" s="247"/>
      <c r="D310" s="249"/>
      <c r="E310" s="68"/>
      <c r="F310" s="7" t="s">
        <v>148</v>
      </c>
      <c r="G310" s="7" t="s">
        <v>149</v>
      </c>
      <c r="H310" s="7" t="s">
        <v>150</v>
      </c>
      <c r="I310" s="7" t="s">
        <v>151</v>
      </c>
      <c r="J310" s="7" t="s">
        <v>152</v>
      </c>
      <c r="K310" s="7" t="s">
        <v>153</v>
      </c>
      <c r="L310" s="7" t="s">
        <v>154</v>
      </c>
      <c r="M310" s="68"/>
      <c r="N310" s="7" t="s">
        <v>155</v>
      </c>
      <c r="O310" s="7" t="s">
        <v>150</v>
      </c>
      <c r="P310" s="7" t="s">
        <v>151</v>
      </c>
      <c r="Q310" s="7" t="s">
        <v>152</v>
      </c>
      <c r="R310" s="7" t="s">
        <v>153</v>
      </c>
      <c r="S310" s="7" t="s">
        <v>156</v>
      </c>
      <c r="T310" s="7" t="s">
        <v>157</v>
      </c>
      <c r="U310" s="5"/>
    </row>
    <row r="311" spans="2:21" outlineLevel="1" x14ac:dyDescent="0.35">
      <c r="C311" s="99" t="s">
        <v>158</v>
      </c>
      <c r="D311" s="119" t="s">
        <v>159</v>
      </c>
      <c r="E311" s="68"/>
      <c r="F311" s="26"/>
      <c r="G311" s="26"/>
      <c r="H311" s="26"/>
      <c r="I311" s="26"/>
      <c r="J311" s="26"/>
      <c r="K311" s="114"/>
      <c r="L311" s="114"/>
      <c r="M311" s="68"/>
      <c r="N311" s="26"/>
      <c r="O311" s="26"/>
      <c r="P311" s="26"/>
      <c r="Q311" s="26"/>
      <c r="R311" s="26"/>
      <c r="S311" s="26"/>
      <c r="T311" s="26"/>
      <c r="U311" s="5"/>
    </row>
    <row r="312" spans="2:21" outlineLevel="1" x14ac:dyDescent="0.35">
      <c r="C312" s="224" t="s">
        <v>160</v>
      </c>
      <c r="D312" s="119" t="s">
        <v>161</v>
      </c>
      <c r="E312" s="68"/>
      <c r="F312" s="130"/>
      <c r="G312" s="130"/>
      <c r="H312" s="130"/>
      <c r="I312" s="130"/>
      <c r="J312" s="130"/>
      <c r="K312" s="114"/>
      <c r="L312" s="114"/>
      <c r="M312" s="68"/>
      <c r="N312" s="130"/>
      <c r="O312" s="130"/>
      <c r="P312" s="130"/>
      <c r="Q312" s="130"/>
      <c r="R312" s="130"/>
      <c r="S312" s="130"/>
      <c r="T312" s="26"/>
    </row>
    <row r="313" spans="2:21" ht="14.5" customHeight="1" outlineLevel="1" x14ac:dyDescent="0.35">
      <c r="C313" s="224"/>
      <c r="D313" s="119" t="s">
        <v>162</v>
      </c>
      <c r="E313" s="68"/>
      <c r="F313" s="26"/>
      <c r="G313" s="26"/>
      <c r="H313" s="26"/>
      <c r="I313" s="26"/>
      <c r="J313" s="26"/>
      <c r="K313" s="114"/>
      <c r="L313" s="114"/>
      <c r="M313" s="68"/>
      <c r="N313" s="26"/>
      <c r="O313" s="26"/>
      <c r="P313" s="26"/>
      <c r="Q313" s="26"/>
      <c r="R313" s="26"/>
      <c r="S313" s="26"/>
      <c r="T313" s="26"/>
    </row>
    <row r="314" spans="2:21" outlineLevel="1" x14ac:dyDescent="0.35">
      <c r="C314" s="224"/>
      <c r="D314" s="119" t="s">
        <v>163</v>
      </c>
      <c r="E314" s="68"/>
      <c r="F314" s="26"/>
      <c r="G314" s="26"/>
      <c r="H314" s="26"/>
      <c r="I314" s="26"/>
      <c r="J314" s="26"/>
      <c r="K314" s="114"/>
      <c r="L314" s="114"/>
      <c r="M314" s="68"/>
      <c r="N314" s="26"/>
      <c r="O314" s="26"/>
      <c r="P314" s="26"/>
      <c r="Q314" s="26"/>
      <c r="R314" s="26"/>
      <c r="S314" s="26"/>
      <c r="T314" s="26"/>
    </row>
    <row r="315" spans="2:21" outlineLevel="1" x14ac:dyDescent="0.35">
      <c r="C315" s="100" t="s">
        <v>164</v>
      </c>
      <c r="D315" s="120" t="s">
        <v>165</v>
      </c>
      <c r="E315" s="68"/>
      <c r="F315" s="26"/>
      <c r="G315" s="26"/>
      <c r="H315" s="26"/>
      <c r="I315" s="26"/>
      <c r="J315" s="26"/>
      <c r="K315" s="114"/>
      <c r="L315" s="114"/>
      <c r="M315" s="68"/>
      <c r="N315" s="26"/>
      <c r="O315" s="26"/>
      <c r="P315" s="26"/>
      <c r="Q315" s="26"/>
      <c r="R315" s="26"/>
      <c r="S315" s="26"/>
      <c r="T315" s="26"/>
    </row>
    <row r="316" spans="2:21" outlineLevel="1" x14ac:dyDescent="0.35">
      <c r="C316" s="224" t="s">
        <v>166</v>
      </c>
      <c r="D316" s="119" t="s">
        <v>167</v>
      </c>
      <c r="E316" s="68"/>
      <c r="F316" s="130"/>
      <c r="G316" s="130"/>
      <c r="H316" s="130"/>
      <c r="I316" s="130"/>
      <c r="J316" s="130"/>
      <c r="K316" s="114"/>
      <c r="L316" s="114"/>
      <c r="M316" s="68"/>
      <c r="N316" s="130"/>
      <c r="O316" s="130"/>
      <c r="P316" s="130"/>
      <c r="Q316" s="130"/>
      <c r="R316" s="130"/>
      <c r="S316" s="130"/>
      <c r="T316" s="130"/>
    </row>
    <row r="317" spans="2:21" ht="29" outlineLevel="1" x14ac:dyDescent="0.35">
      <c r="C317" s="224"/>
      <c r="D317" s="119" t="s">
        <v>168</v>
      </c>
      <c r="E317" s="68"/>
      <c r="F317" s="26"/>
      <c r="G317" s="26"/>
      <c r="H317" s="26"/>
      <c r="I317" s="26"/>
      <c r="J317" s="26"/>
      <c r="K317" s="114"/>
      <c r="L317" s="114"/>
      <c r="M317" s="68"/>
      <c r="N317" s="26"/>
      <c r="O317" s="26"/>
      <c r="P317" s="26"/>
      <c r="Q317" s="26"/>
      <c r="R317" s="26"/>
      <c r="S317" s="26"/>
      <c r="T317" s="26"/>
    </row>
    <row r="318" spans="2:21" ht="14.5" customHeight="1" outlineLevel="1" x14ac:dyDescent="0.35">
      <c r="C318" s="231" t="s">
        <v>169</v>
      </c>
      <c r="D318" s="232"/>
      <c r="E318" s="232"/>
      <c r="F318" s="232"/>
      <c r="G318" s="232"/>
      <c r="H318" s="232"/>
      <c r="I318" s="232"/>
      <c r="J318" s="232"/>
      <c r="K318" s="232"/>
      <c r="L318" s="233"/>
      <c r="M318" s="34"/>
      <c r="N318" s="34"/>
      <c r="O318" s="34"/>
      <c r="P318" s="34"/>
      <c r="Q318" s="34"/>
      <c r="R318" s="34"/>
      <c r="S318" s="34"/>
      <c r="T318" s="34"/>
      <c r="U318" s="8"/>
    </row>
    <row r="319" spans="2:21" outlineLevel="1" x14ac:dyDescent="0.35">
      <c r="C319" s="226"/>
      <c r="D319" s="227"/>
      <c r="E319" s="227"/>
      <c r="F319" s="227"/>
      <c r="G319" s="227"/>
      <c r="H319" s="227"/>
      <c r="I319" s="227"/>
      <c r="J319" s="227"/>
      <c r="K319" s="227"/>
      <c r="L319" s="228"/>
      <c r="M319" s="35"/>
      <c r="N319" s="35"/>
      <c r="O319" s="35"/>
      <c r="P319" s="35"/>
      <c r="Q319" s="35"/>
      <c r="R319" s="35"/>
      <c r="S319" s="35"/>
      <c r="T319" s="35"/>
    </row>
    <row r="320" spans="2:21" s="62" customFormat="1" ht="15.5" x14ac:dyDescent="0.35">
      <c r="C320" s="39" t="str">
        <f>IF(_xlfn.XLOOKUP(B306,'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320" s="147"/>
    </row>
    <row r="321" spans="2:21" ht="21" x14ac:dyDescent="0.5">
      <c r="B321" s="44" t="str">
        <f>' P1 Countries of interest'!C45</f>
        <v>Senegal</v>
      </c>
      <c r="C321" s="45"/>
      <c r="D321" s="145"/>
      <c r="E321" s="45"/>
      <c r="F321" s="45"/>
      <c r="G321" s="45"/>
      <c r="H321" s="45"/>
      <c r="I321" s="45"/>
      <c r="J321" s="45"/>
      <c r="K321" s="45"/>
      <c r="L321" s="45"/>
      <c r="M321" s="45"/>
      <c r="N321" s="45"/>
      <c r="O321" s="45"/>
      <c r="P321" s="45"/>
      <c r="Q321" s="45"/>
      <c r="R321" s="45"/>
      <c r="S321" s="45"/>
      <c r="T321" s="45"/>
    </row>
    <row r="322" spans="2:21" ht="14.5" customHeight="1" x14ac:dyDescent="0.35">
      <c r="B322" s="21"/>
      <c r="C322" s="39" t="str">
        <f>IF(_xlfn.XLOOKUP(B321,' P1 Countries of interest'!$C$26:$C$47,' P1 Countries of interest'!$E$26:$E$47,"",0)="Individual","Please click the '+' sign on the left to place an individual bid","")</f>
        <v/>
      </c>
    </row>
    <row r="323" spans="2:21" ht="14.5" customHeight="1" outlineLevel="1" x14ac:dyDescent="0.35">
      <c r="B323" s="21"/>
      <c r="C323" s="109"/>
      <c r="D323" s="146"/>
      <c r="E323" s="68"/>
      <c r="F323" s="220" t="s">
        <v>143</v>
      </c>
      <c r="G323" s="220"/>
      <c r="H323" s="220"/>
      <c r="I323" s="220"/>
      <c r="J323" s="220"/>
      <c r="K323" s="220"/>
      <c r="L323" s="220"/>
      <c r="M323" s="68"/>
      <c r="N323" s="220" t="s">
        <v>144</v>
      </c>
      <c r="O323" s="220"/>
      <c r="P323" s="220"/>
      <c r="Q323" s="220"/>
      <c r="R323" s="220"/>
      <c r="S323" s="220"/>
      <c r="T323" s="220"/>
      <c r="U323" s="5"/>
    </row>
    <row r="324" spans="2:21" outlineLevel="1" x14ac:dyDescent="0.35">
      <c r="C324" s="246" t="str">
        <f>B321</f>
        <v>Senegal</v>
      </c>
      <c r="D324" s="248" t="s">
        <v>145</v>
      </c>
      <c r="E324" s="68"/>
      <c r="F324" s="223" t="s">
        <v>146</v>
      </c>
      <c r="G324" s="223"/>
      <c r="H324" s="223"/>
      <c r="I324" s="223"/>
      <c r="J324" s="223"/>
      <c r="K324" s="223"/>
      <c r="L324" s="223"/>
      <c r="M324" s="68"/>
      <c r="N324" s="223" t="s">
        <v>147</v>
      </c>
      <c r="O324" s="223"/>
      <c r="P324" s="223"/>
      <c r="Q324" s="223"/>
      <c r="R324" s="223"/>
      <c r="S324" s="223"/>
      <c r="T324" s="223"/>
      <c r="U324" s="5"/>
    </row>
    <row r="325" spans="2:21" outlineLevel="1" x14ac:dyDescent="0.35">
      <c r="C325" s="247"/>
      <c r="D325" s="249"/>
      <c r="E325" s="68"/>
      <c r="F325" s="7" t="s">
        <v>148</v>
      </c>
      <c r="G325" s="7" t="s">
        <v>149</v>
      </c>
      <c r="H325" s="7" t="s">
        <v>150</v>
      </c>
      <c r="I325" s="7" t="s">
        <v>151</v>
      </c>
      <c r="J325" s="7" t="s">
        <v>152</v>
      </c>
      <c r="K325" s="7" t="s">
        <v>153</v>
      </c>
      <c r="L325" s="7" t="s">
        <v>154</v>
      </c>
      <c r="M325" s="68"/>
      <c r="N325" s="7" t="s">
        <v>155</v>
      </c>
      <c r="O325" s="7" t="s">
        <v>150</v>
      </c>
      <c r="P325" s="7" t="s">
        <v>151</v>
      </c>
      <c r="Q325" s="7" t="s">
        <v>152</v>
      </c>
      <c r="R325" s="7" t="s">
        <v>153</v>
      </c>
      <c r="S325" s="7" t="s">
        <v>156</v>
      </c>
      <c r="T325" s="7" t="s">
        <v>157</v>
      </c>
      <c r="U325" s="5"/>
    </row>
    <row r="326" spans="2:21" outlineLevel="1" x14ac:dyDescent="0.35">
      <c r="C326" s="99" t="s">
        <v>158</v>
      </c>
      <c r="D326" s="119" t="s">
        <v>159</v>
      </c>
      <c r="E326" s="68"/>
      <c r="F326" s="26"/>
      <c r="G326" s="26"/>
      <c r="H326" s="26"/>
      <c r="I326" s="26"/>
      <c r="J326" s="26"/>
      <c r="K326" s="26"/>
      <c r="L326" s="26"/>
      <c r="M326" s="68"/>
      <c r="N326" s="26"/>
      <c r="O326" s="26"/>
      <c r="P326" s="26"/>
      <c r="Q326" s="26"/>
      <c r="R326" s="26"/>
      <c r="S326" s="26"/>
      <c r="T326" s="26"/>
      <c r="U326" s="5"/>
    </row>
    <row r="327" spans="2:21" outlineLevel="1" x14ac:dyDescent="0.35">
      <c r="C327" s="224" t="s">
        <v>160</v>
      </c>
      <c r="D327" s="119" t="s">
        <v>161</v>
      </c>
      <c r="E327" s="68"/>
      <c r="F327" s="130"/>
      <c r="G327" s="130"/>
      <c r="H327" s="130"/>
      <c r="I327" s="130"/>
      <c r="J327" s="130"/>
      <c r="K327" s="130"/>
      <c r="L327" s="130"/>
      <c r="M327" s="68"/>
      <c r="N327" s="130"/>
      <c r="O327" s="130"/>
      <c r="P327" s="130"/>
      <c r="Q327" s="130"/>
      <c r="R327" s="130"/>
      <c r="S327" s="130"/>
      <c r="T327" s="130"/>
    </row>
    <row r="328" spans="2:21" ht="14.5" customHeight="1" outlineLevel="1" x14ac:dyDescent="0.35">
      <c r="C328" s="224"/>
      <c r="D328" s="119" t="s">
        <v>162</v>
      </c>
      <c r="E328" s="68"/>
      <c r="F328" s="26"/>
      <c r="G328" s="26"/>
      <c r="H328" s="26"/>
      <c r="I328" s="26"/>
      <c r="J328" s="26"/>
      <c r="K328" s="26"/>
      <c r="L328" s="26"/>
      <c r="M328" s="68"/>
      <c r="N328" s="26"/>
      <c r="O328" s="26"/>
      <c r="P328" s="26"/>
      <c r="Q328" s="26"/>
      <c r="R328" s="26"/>
      <c r="S328" s="26"/>
      <c r="T328" s="26"/>
    </row>
    <row r="329" spans="2:21" outlineLevel="1" x14ac:dyDescent="0.35">
      <c r="C329" s="224"/>
      <c r="D329" s="119" t="s">
        <v>163</v>
      </c>
      <c r="E329" s="68"/>
      <c r="F329" s="26"/>
      <c r="G329" s="26"/>
      <c r="H329" s="26"/>
      <c r="I329" s="26"/>
      <c r="J329" s="26"/>
      <c r="K329" s="26"/>
      <c r="L329" s="26"/>
      <c r="M329" s="68"/>
      <c r="N329" s="26"/>
      <c r="O329" s="26"/>
      <c r="P329" s="26"/>
      <c r="Q329" s="26"/>
      <c r="R329" s="26"/>
      <c r="S329" s="26"/>
      <c r="T329" s="26"/>
    </row>
    <row r="330" spans="2:21" outlineLevel="1" x14ac:dyDescent="0.35">
      <c r="C330" s="100" t="s">
        <v>164</v>
      </c>
      <c r="D330" s="120" t="s">
        <v>165</v>
      </c>
      <c r="E330" s="68"/>
      <c r="F330" s="26"/>
      <c r="G330" s="26"/>
      <c r="H330" s="26"/>
      <c r="I330" s="26"/>
      <c r="J330" s="26"/>
      <c r="K330" s="26"/>
      <c r="L330" s="26"/>
      <c r="M330" s="68"/>
      <c r="N330" s="26"/>
      <c r="O330" s="26"/>
      <c r="P330" s="26"/>
      <c r="Q330" s="26"/>
      <c r="R330" s="26"/>
      <c r="S330" s="26"/>
      <c r="T330" s="26"/>
    </row>
    <row r="331" spans="2:21" outlineLevel="1" x14ac:dyDescent="0.35">
      <c r="C331" s="224" t="s">
        <v>166</v>
      </c>
      <c r="D331" s="119" t="s">
        <v>167</v>
      </c>
      <c r="E331" s="68"/>
      <c r="F331" s="130"/>
      <c r="G331" s="130"/>
      <c r="H331" s="130"/>
      <c r="I331" s="130"/>
      <c r="J331" s="130"/>
      <c r="K331" s="130"/>
      <c r="L331" s="130"/>
      <c r="M331" s="68"/>
      <c r="N331" s="130"/>
      <c r="O331" s="130"/>
      <c r="P331" s="130"/>
      <c r="Q331" s="130"/>
      <c r="R331" s="130"/>
      <c r="S331" s="130"/>
      <c r="T331" s="130"/>
    </row>
    <row r="332" spans="2:21" ht="29" outlineLevel="1" x14ac:dyDescent="0.35">
      <c r="C332" s="224"/>
      <c r="D332" s="119" t="s">
        <v>168</v>
      </c>
      <c r="E332" s="68"/>
      <c r="F332" s="26"/>
      <c r="G332" s="26"/>
      <c r="H332" s="26"/>
      <c r="I332" s="26"/>
      <c r="J332" s="26"/>
      <c r="K332" s="26"/>
      <c r="L332" s="26"/>
      <c r="M332" s="68"/>
      <c r="N332" s="26"/>
      <c r="O332" s="26"/>
      <c r="P332" s="26"/>
      <c r="Q332" s="26"/>
      <c r="R332" s="26"/>
      <c r="S332" s="26"/>
      <c r="T332" s="26"/>
    </row>
    <row r="333" spans="2:21" ht="14.5" customHeight="1" outlineLevel="1" x14ac:dyDescent="0.35">
      <c r="C333" s="231" t="s">
        <v>169</v>
      </c>
      <c r="D333" s="232"/>
      <c r="E333" s="232"/>
      <c r="F333" s="232"/>
      <c r="G333" s="232"/>
      <c r="H333" s="232"/>
      <c r="I333" s="232"/>
      <c r="J333" s="232"/>
      <c r="K333" s="232"/>
      <c r="L333" s="233"/>
      <c r="M333" s="34"/>
      <c r="N333" s="34"/>
      <c r="O333" s="34"/>
      <c r="P333" s="34"/>
      <c r="Q333" s="34"/>
      <c r="R333" s="34"/>
      <c r="S333" s="34"/>
      <c r="T333" s="34"/>
      <c r="U333" s="8"/>
    </row>
    <row r="334" spans="2:21" outlineLevel="1" x14ac:dyDescent="0.35">
      <c r="C334" s="226"/>
      <c r="D334" s="227"/>
      <c r="E334" s="227"/>
      <c r="F334" s="227"/>
      <c r="G334" s="227"/>
      <c r="H334" s="227"/>
      <c r="I334" s="227"/>
      <c r="J334" s="227"/>
      <c r="K334" s="227"/>
      <c r="L334" s="228"/>
      <c r="M334" s="35"/>
      <c r="N334" s="35"/>
      <c r="O334" s="35"/>
      <c r="P334" s="35"/>
      <c r="Q334" s="35"/>
      <c r="R334" s="35"/>
      <c r="S334" s="35"/>
      <c r="T334" s="35"/>
    </row>
    <row r="335" spans="2:21" s="62" customFormat="1" ht="15.5" x14ac:dyDescent="0.35">
      <c r="C335" s="39" t="str">
        <f>IF(_xlfn.XLOOKUP(B321,'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335" s="147"/>
    </row>
    <row r="336" spans="2:21" ht="21" x14ac:dyDescent="0.5">
      <c r="B336" s="44" t="str">
        <f>' P1 Countries of interest'!C46</f>
        <v>Sierra Leone</v>
      </c>
      <c r="C336" s="45"/>
      <c r="D336" s="145"/>
      <c r="E336" s="45"/>
      <c r="F336" s="45"/>
      <c r="G336" s="45"/>
      <c r="H336" s="45"/>
      <c r="I336" s="45"/>
      <c r="J336" s="45"/>
      <c r="K336" s="45"/>
      <c r="L336" s="45"/>
      <c r="M336" s="45"/>
      <c r="N336" s="45"/>
      <c r="O336" s="45"/>
      <c r="P336" s="45"/>
      <c r="Q336" s="45"/>
      <c r="R336" s="45"/>
      <c r="S336" s="45"/>
      <c r="T336" s="45"/>
    </row>
    <row r="337" spans="2:21" ht="14.5" customHeight="1" x14ac:dyDescent="0.35">
      <c r="B337" s="21"/>
      <c r="C337" s="39" t="str">
        <f>IF(_xlfn.XLOOKUP(B336,' P1 Countries of interest'!$C$26:$C$47,' P1 Countries of interest'!$E$26:$E$47,"",0)="Individual", "Please click the '+' sign on the left to place an individual bid","")</f>
        <v/>
      </c>
    </row>
    <row r="338" spans="2:21" ht="14.5" customHeight="1" outlineLevel="1" x14ac:dyDescent="0.35">
      <c r="B338" s="21"/>
      <c r="C338" s="109"/>
      <c r="D338" s="146"/>
      <c r="E338" s="68"/>
      <c r="F338" s="220" t="s">
        <v>143</v>
      </c>
      <c r="G338" s="220"/>
      <c r="H338" s="220"/>
      <c r="I338" s="220"/>
      <c r="J338" s="220"/>
      <c r="K338" s="220"/>
      <c r="L338" s="220"/>
      <c r="M338" s="68"/>
      <c r="N338" s="220" t="s">
        <v>144</v>
      </c>
      <c r="O338" s="220"/>
      <c r="P338" s="220"/>
      <c r="Q338" s="220"/>
      <c r="R338" s="220"/>
      <c r="S338" s="220"/>
      <c r="T338" s="220"/>
      <c r="U338" s="5"/>
    </row>
    <row r="339" spans="2:21" outlineLevel="1" x14ac:dyDescent="0.35">
      <c r="C339" s="246" t="str">
        <f>B336</f>
        <v>Sierra Leone</v>
      </c>
      <c r="D339" s="248" t="s">
        <v>145</v>
      </c>
      <c r="E339" s="68"/>
      <c r="F339" s="223" t="s">
        <v>146</v>
      </c>
      <c r="G339" s="223"/>
      <c r="H339" s="223"/>
      <c r="I339" s="223"/>
      <c r="J339" s="223"/>
      <c r="K339" s="223"/>
      <c r="L339" s="223"/>
      <c r="M339" s="68"/>
      <c r="N339" s="223" t="s">
        <v>147</v>
      </c>
      <c r="O339" s="223"/>
      <c r="P339" s="223"/>
      <c r="Q339" s="223"/>
      <c r="R339" s="223"/>
      <c r="S339" s="223"/>
      <c r="T339" s="223"/>
      <c r="U339" s="5"/>
    </row>
    <row r="340" spans="2:21" outlineLevel="1" x14ac:dyDescent="0.35">
      <c r="C340" s="247"/>
      <c r="D340" s="249"/>
      <c r="E340" s="68"/>
      <c r="F340" s="7" t="s">
        <v>148</v>
      </c>
      <c r="G340" s="7" t="s">
        <v>149</v>
      </c>
      <c r="H340" s="7" t="s">
        <v>150</v>
      </c>
      <c r="I340" s="7" t="s">
        <v>151</v>
      </c>
      <c r="J340" s="7" t="s">
        <v>152</v>
      </c>
      <c r="K340" s="7" t="s">
        <v>153</v>
      </c>
      <c r="L340" s="7" t="s">
        <v>154</v>
      </c>
      <c r="M340" s="68"/>
      <c r="N340" s="7" t="s">
        <v>155</v>
      </c>
      <c r="O340" s="7" t="s">
        <v>150</v>
      </c>
      <c r="P340" s="7" t="s">
        <v>151</v>
      </c>
      <c r="Q340" s="7" t="s">
        <v>152</v>
      </c>
      <c r="R340" s="7" t="s">
        <v>153</v>
      </c>
      <c r="S340" s="7" t="s">
        <v>156</v>
      </c>
      <c r="T340" s="7" t="s">
        <v>157</v>
      </c>
      <c r="U340" s="5"/>
    </row>
    <row r="341" spans="2:21" outlineLevel="1" x14ac:dyDescent="0.35">
      <c r="C341" s="99" t="s">
        <v>158</v>
      </c>
      <c r="D341" s="119" t="s">
        <v>159</v>
      </c>
      <c r="E341" s="68"/>
      <c r="F341" s="26"/>
      <c r="G341" s="26"/>
      <c r="H341" s="26"/>
      <c r="I341" s="26"/>
      <c r="J341" s="26"/>
      <c r="K341" s="26"/>
      <c r="L341" s="26"/>
      <c r="M341" s="68"/>
      <c r="N341" s="26"/>
      <c r="O341" s="26"/>
      <c r="P341" s="26"/>
      <c r="Q341" s="26"/>
      <c r="R341" s="26"/>
      <c r="S341" s="26"/>
      <c r="T341" s="26"/>
      <c r="U341" s="5"/>
    </row>
    <row r="342" spans="2:21" outlineLevel="1" x14ac:dyDescent="0.35">
      <c r="C342" s="224" t="s">
        <v>160</v>
      </c>
      <c r="D342" s="119" t="s">
        <v>161</v>
      </c>
      <c r="E342" s="68"/>
      <c r="F342" s="130"/>
      <c r="G342" s="130"/>
      <c r="H342" s="130"/>
      <c r="I342" s="130"/>
      <c r="J342" s="130"/>
      <c r="K342" s="130"/>
      <c r="L342" s="130"/>
      <c r="M342" s="68"/>
      <c r="N342" s="130"/>
      <c r="O342" s="130"/>
      <c r="P342" s="130"/>
      <c r="Q342" s="130"/>
      <c r="R342" s="130"/>
      <c r="S342" s="130"/>
      <c r="T342" s="130"/>
    </row>
    <row r="343" spans="2:21" ht="14.5" customHeight="1" outlineLevel="1" x14ac:dyDescent="0.35">
      <c r="C343" s="224"/>
      <c r="D343" s="119" t="s">
        <v>162</v>
      </c>
      <c r="E343" s="68"/>
      <c r="F343" s="26"/>
      <c r="G343" s="26"/>
      <c r="H343" s="26"/>
      <c r="I343" s="26"/>
      <c r="J343" s="26"/>
      <c r="K343" s="26"/>
      <c r="L343" s="26"/>
      <c r="M343" s="68"/>
      <c r="N343" s="26"/>
      <c r="O343" s="26"/>
      <c r="P343" s="26"/>
      <c r="Q343" s="26"/>
      <c r="R343" s="26"/>
      <c r="S343" s="26"/>
      <c r="T343" s="26"/>
    </row>
    <row r="344" spans="2:21" outlineLevel="1" x14ac:dyDescent="0.35">
      <c r="C344" s="224"/>
      <c r="D344" s="119" t="s">
        <v>163</v>
      </c>
      <c r="E344" s="68"/>
      <c r="F344" s="26"/>
      <c r="G344" s="26"/>
      <c r="H344" s="26"/>
      <c r="I344" s="26"/>
      <c r="J344" s="26"/>
      <c r="K344" s="26"/>
      <c r="L344" s="26"/>
      <c r="M344" s="68"/>
      <c r="N344" s="26"/>
      <c r="O344" s="26"/>
      <c r="P344" s="26"/>
      <c r="Q344" s="26"/>
      <c r="R344" s="26"/>
      <c r="S344" s="26"/>
      <c r="T344" s="26"/>
    </row>
    <row r="345" spans="2:21" outlineLevel="1" x14ac:dyDescent="0.35">
      <c r="C345" s="100" t="s">
        <v>164</v>
      </c>
      <c r="D345" s="120" t="s">
        <v>165</v>
      </c>
      <c r="E345" s="68"/>
      <c r="F345" s="26"/>
      <c r="G345" s="26"/>
      <c r="H345" s="26"/>
      <c r="I345" s="26"/>
      <c r="J345" s="26"/>
      <c r="K345" s="26"/>
      <c r="L345" s="26"/>
      <c r="M345" s="68"/>
      <c r="N345" s="26"/>
      <c r="O345" s="26"/>
      <c r="P345" s="26"/>
      <c r="Q345" s="26"/>
      <c r="R345" s="26"/>
      <c r="S345" s="26"/>
      <c r="T345" s="26"/>
    </row>
    <row r="346" spans="2:21" outlineLevel="1" x14ac:dyDescent="0.35">
      <c r="C346" s="224" t="s">
        <v>166</v>
      </c>
      <c r="D346" s="119" t="s">
        <v>167</v>
      </c>
      <c r="E346" s="68"/>
      <c r="F346" s="130"/>
      <c r="G346" s="130"/>
      <c r="H346" s="130"/>
      <c r="I346" s="130"/>
      <c r="J346" s="130"/>
      <c r="K346" s="130"/>
      <c r="L346" s="130"/>
      <c r="M346" s="68"/>
      <c r="N346" s="130"/>
      <c r="O346" s="130"/>
      <c r="P346" s="130"/>
      <c r="Q346" s="130"/>
      <c r="R346" s="130"/>
      <c r="S346" s="130"/>
      <c r="T346" s="130"/>
    </row>
    <row r="347" spans="2:21" ht="29" outlineLevel="1" x14ac:dyDescent="0.35">
      <c r="C347" s="224"/>
      <c r="D347" s="119" t="s">
        <v>168</v>
      </c>
      <c r="E347" s="68"/>
      <c r="F347" s="26"/>
      <c r="G347" s="26"/>
      <c r="H347" s="26"/>
      <c r="I347" s="26"/>
      <c r="J347" s="26"/>
      <c r="K347" s="26"/>
      <c r="L347" s="26"/>
      <c r="M347" s="68"/>
      <c r="N347" s="26"/>
      <c r="O347" s="26"/>
      <c r="P347" s="26"/>
      <c r="Q347" s="26"/>
      <c r="R347" s="26"/>
      <c r="S347" s="26"/>
      <c r="T347" s="26"/>
    </row>
    <row r="348" spans="2:21" ht="14.5" customHeight="1" outlineLevel="1" x14ac:dyDescent="0.35">
      <c r="C348" s="231" t="s">
        <v>169</v>
      </c>
      <c r="D348" s="232"/>
      <c r="E348" s="232"/>
      <c r="F348" s="232"/>
      <c r="G348" s="232"/>
      <c r="H348" s="232"/>
      <c r="I348" s="232"/>
      <c r="J348" s="232"/>
      <c r="K348" s="232"/>
      <c r="L348" s="233"/>
      <c r="M348" s="34"/>
      <c r="N348" s="34"/>
      <c r="O348" s="34"/>
      <c r="P348" s="34"/>
      <c r="Q348" s="34"/>
      <c r="R348" s="34"/>
      <c r="S348" s="34"/>
      <c r="T348" s="34"/>
      <c r="U348" s="8"/>
    </row>
    <row r="349" spans="2:21" outlineLevel="1" x14ac:dyDescent="0.35">
      <c r="C349" s="226"/>
      <c r="D349" s="227"/>
      <c r="E349" s="227"/>
      <c r="F349" s="227"/>
      <c r="G349" s="227"/>
      <c r="H349" s="227"/>
      <c r="I349" s="227"/>
      <c r="J349" s="227"/>
      <c r="K349" s="227"/>
      <c r="L349" s="228"/>
      <c r="M349" s="35"/>
      <c r="N349" s="35"/>
      <c r="O349" s="35"/>
      <c r="P349" s="35"/>
      <c r="Q349" s="35"/>
      <c r="R349" s="35"/>
      <c r="S349" s="35"/>
      <c r="T349" s="35"/>
    </row>
    <row r="350" spans="2:21" s="62" customFormat="1" ht="15.5" x14ac:dyDescent="0.35">
      <c r="C350" s="39" t="str">
        <f>IF(_xlfn.XLOOKUP(B336,'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350" s="147"/>
    </row>
    <row r="351" spans="2:21" ht="21" x14ac:dyDescent="0.5">
      <c r="B351" s="44" t="str">
        <f>' P1 Countries of interest'!C47</f>
        <v>South Sudan</v>
      </c>
      <c r="C351" s="45"/>
      <c r="D351" s="145"/>
      <c r="E351" s="45"/>
      <c r="F351" s="45"/>
      <c r="G351" s="45"/>
      <c r="H351" s="45"/>
      <c r="I351" s="45"/>
      <c r="J351" s="45"/>
      <c r="K351" s="45"/>
      <c r="L351" s="45"/>
      <c r="M351" s="45"/>
      <c r="N351" s="45"/>
      <c r="O351" s="45"/>
      <c r="P351" s="45"/>
      <c r="Q351" s="45"/>
      <c r="R351" s="45"/>
      <c r="S351" s="45"/>
      <c r="T351" s="45"/>
    </row>
    <row r="352" spans="2:21" ht="14.5" customHeight="1" x14ac:dyDescent="0.35">
      <c r="B352" s="21"/>
      <c r="C352" s="39" t="str">
        <f>IF(_xlfn.XLOOKUP(B351,' P1 Countries of interest'!$C$26:$C$47,' P1 Countries of interest'!$E$26:$E$47,"",0)="Individual", "Please click the '+' sign on the left to place an individual bid","")</f>
        <v/>
      </c>
    </row>
    <row r="353" spans="2:21" ht="14.5" customHeight="1" outlineLevel="1" x14ac:dyDescent="0.35">
      <c r="B353" s="21"/>
      <c r="C353" s="109"/>
      <c r="D353" s="146"/>
      <c r="E353" s="68"/>
      <c r="F353" s="220" t="s">
        <v>143</v>
      </c>
      <c r="G353" s="220"/>
      <c r="H353" s="220"/>
      <c r="I353" s="220"/>
      <c r="J353" s="220"/>
      <c r="K353" s="220"/>
      <c r="L353" s="220"/>
      <c r="M353" s="68"/>
      <c r="N353" s="220" t="s">
        <v>144</v>
      </c>
      <c r="O353" s="220"/>
      <c r="P353" s="220"/>
      <c r="Q353" s="220"/>
      <c r="R353" s="220"/>
      <c r="S353" s="220"/>
      <c r="T353" s="220"/>
      <c r="U353" s="5"/>
    </row>
    <row r="354" spans="2:21" outlineLevel="1" x14ac:dyDescent="0.35">
      <c r="C354" s="246" t="str">
        <f>B351</f>
        <v>South Sudan</v>
      </c>
      <c r="D354" s="248" t="s">
        <v>145</v>
      </c>
      <c r="E354" s="68"/>
      <c r="F354" s="223" t="s">
        <v>146</v>
      </c>
      <c r="G354" s="223"/>
      <c r="H354" s="223"/>
      <c r="I354" s="223"/>
      <c r="J354" s="223"/>
      <c r="K354" s="223"/>
      <c r="L354" s="223"/>
      <c r="M354" s="68"/>
      <c r="N354" s="223" t="s">
        <v>147</v>
      </c>
      <c r="O354" s="223"/>
      <c r="P354" s="223"/>
      <c r="Q354" s="223"/>
      <c r="R354" s="223"/>
      <c r="S354" s="223"/>
      <c r="T354" s="223"/>
      <c r="U354" s="5"/>
    </row>
    <row r="355" spans="2:21" outlineLevel="1" x14ac:dyDescent="0.35">
      <c r="C355" s="247"/>
      <c r="D355" s="249"/>
      <c r="E355" s="68"/>
      <c r="F355" s="7" t="s">
        <v>148</v>
      </c>
      <c r="G355" s="7" t="s">
        <v>149</v>
      </c>
      <c r="H355" s="7" t="s">
        <v>150</v>
      </c>
      <c r="I355" s="7" t="s">
        <v>151</v>
      </c>
      <c r="J355" s="7" t="s">
        <v>152</v>
      </c>
      <c r="K355" s="7" t="s">
        <v>153</v>
      </c>
      <c r="L355" s="7" t="s">
        <v>154</v>
      </c>
      <c r="M355" s="68"/>
      <c r="N355" s="7" t="s">
        <v>155</v>
      </c>
      <c r="O355" s="7" t="s">
        <v>150</v>
      </c>
      <c r="P355" s="7" t="s">
        <v>151</v>
      </c>
      <c r="Q355" s="7" t="s">
        <v>152</v>
      </c>
      <c r="R355" s="7" t="s">
        <v>153</v>
      </c>
      <c r="S355" s="7" t="s">
        <v>156</v>
      </c>
      <c r="T355" s="7" t="s">
        <v>157</v>
      </c>
      <c r="U355" s="5"/>
    </row>
    <row r="356" spans="2:21" outlineLevel="1" x14ac:dyDescent="0.35">
      <c r="C356" s="99" t="s">
        <v>158</v>
      </c>
      <c r="D356" s="119" t="s">
        <v>159</v>
      </c>
      <c r="E356" s="68"/>
      <c r="F356" s="26"/>
      <c r="G356" s="26"/>
      <c r="H356" s="26"/>
      <c r="I356" s="26"/>
      <c r="J356" s="26"/>
      <c r="K356" s="26"/>
      <c r="L356" s="26"/>
      <c r="M356" s="68"/>
      <c r="N356" s="26"/>
      <c r="O356" s="26"/>
      <c r="P356" s="26"/>
      <c r="Q356" s="26"/>
      <c r="R356" s="26"/>
      <c r="S356" s="26"/>
      <c r="T356" s="26"/>
      <c r="U356" s="5"/>
    </row>
    <row r="357" spans="2:21" outlineLevel="1" x14ac:dyDescent="0.35">
      <c r="C357" s="224" t="s">
        <v>160</v>
      </c>
      <c r="D357" s="119" t="s">
        <v>161</v>
      </c>
      <c r="E357" s="68"/>
      <c r="F357" s="130"/>
      <c r="G357" s="130"/>
      <c r="H357" s="130"/>
      <c r="I357" s="130"/>
      <c r="J357" s="130"/>
      <c r="K357" s="130"/>
      <c r="L357" s="130"/>
      <c r="M357" s="68"/>
      <c r="N357" s="130"/>
      <c r="O357" s="130"/>
      <c r="P357" s="130"/>
      <c r="Q357" s="130"/>
      <c r="R357" s="130"/>
      <c r="S357" s="130"/>
      <c r="T357" s="130"/>
    </row>
    <row r="358" spans="2:21" ht="14.5" customHeight="1" outlineLevel="1" x14ac:dyDescent="0.35">
      <c r="C358" s="224"/>
      <c r="D358" s="119" t="s">
        <v>162</v>
      </c>
      <c r="E358" s="68"/>
      <c r="F358" s="26"/>
      <c r="G358" s="26"/>
      <c r="H358" s="26"/>
      <c r="I358" s="26"/>
      <c r="J358" s="26"/>
      <c r="K358" s="26"/>
      <c r="L358" s="26"/>
      <c r="M358" s="68"/>
      <c r="N358" s="26"/>
      <c r="O358" s="26"/>
      <c r="P358" s="26"/>
      <c r="Q358" s="26"/>
      <c r="R358" s="26"/>
      <c r="S358" s="26"/>
      <c r="T358" s="26"/>
    </row>
    <row r="359" spans="2:21" outlineLevel="1" x14ac:dyDescent="0.35">
      <c r="C359" s="224"/>
      <c r="D359" s="119" t="s">
        <v>163</v>
      </c>
      <c r="E359" s="68"/>
      <c r="F359" s="26"/>
      <c r="G359" s="26"/>
      <c r="H359" s="26"/>
      <c r="I359" s="26"/>
      <c r="J359" s="26"/>
      <c r="K359" s="26"/>
      <c r="L359" s="26"/>
      <c r="M359" s="68"/>
      <c r="N359" s="26"/>
      <c r="O359" s="26"/>
      <c r="P359" s="26"/>
      <c r="Q359" s="26"/>
      <c r="R359" s="26"/>
      <c r="S359" s="26"/>
      <c r="T359" s="26"/>
    </row>
    <row r="360" spans="2:21" outlineLevel="1" x14ac:dyDescent="0.35">
      <c r="C360" s="100" t="s">
        <v>164</v>
      </c>
      <c r="D360" s="120" t="s">
        <v>165</v>
      </c>
      <c r="E360" s="68"/>
      <c r="F360" s="26"/>
      <c r="G360" s="26"/>
      <c r="H360" s="26"/>
      <c r="I360" s="26"/>
      <c r="J360" s="26"/>
      <c r="K360" s="26"/>
      <c r="L360" s="26"/>
      <c r="M360" s="68"/>
      <c r="N360" s="26"/>
      <c r="O360" s="26"/>
      <c r="P360" s="26"/>
      <c r="Q360" s="26"/>
      <c r="R360" s="26"/>
      <c r="S360" s="26"/>
      <c r="T360" s="26"/>
    </row>
    <row r="361" spans="2:21" outlineLevel="1" x14ac:dyDescent="0.35">
      <c r="C361" s="224" t="s">
        <v>166</v>
      </c>
      <c r="D361" s="119" t="s">
        <v>167</v>
      </c>
      <c r="E361" s="68"/>
      <c r="F361" s="130"/>
      <c r="G361" s="130"/>
      <c r="H361" s="130"/>
      <c r="I361" s="130"/>
      <c r="J361" s="130"/>
      <c r="K361" s="130"/>
      <c r="L361" s="130"/>
      <c r="M361" s="68"/>
      <c r="N361" s="130"/>
      <c r="O361" s="130"/>
      <c r="P361" s="130"/>
      <c r="Q361" s="130"/>
      <c r="R361" s="130"/>
      <c r="S361" s="130"/>
      <c r="T361" s="130"/>
    </row>
    <row r="362" spans="2:21" ht="29" outlineLevel="1" x14ac:dyDescent="0.35">
      <c r="C362" s="224"/>
      <c r="D362" s="119" t="s">
        <v>168</v>
      </c>
      <c r="E362" s="68"/>
      <c r="F362" s="26"/>
      <c r="G362" s="26"/>
      <c r="H362" s="26"/>
      <c r="I362" s="26"/>
      <c r="J362" s="26"/>
      <c r="K362" s="26"/>
      <c r="L362" s="26"/>
      <c r="M362" s="68"/>
      <c r="N362" s="26"/>
      <c r="O362" s="26"/>
      <c r="P362" s="26"/>
      <c r="Q362" s="26"/>
      <c r="R362" s="26"/>
      <c r="S362" s="26"/>
      <c r="T362" s="26"/>
    </row>
    <row r="363" spans="2:21" ht="14.5" customHeight="1" outlineLevel="1" x14ac:dyDescent="0.35">
      <c r="C363" s="231" t="s">
        <v>169</v>
      </c>
      <c r="D363" s="232"/>
      <c r="E363" s="232"/>
      <c r="F363" s="232"/>
      <c r="G363" s="232"/>
      <c r="H363" s="232"/>
      <c r="I363" s="232"/>
      <c r="J363" s="232"/>
      <c r="K363" s="232"/>
      <c r="L363" s="233"/>
      <c r="M363" s="34"/>
      <c r="N363" s="34"/>
      <c r="O363" s="34"/>
      <c r="P363" s="34"/>
      <c r="Q363" s="34"/>
      <c r="R363" s="34"/>
      <c r="S363" s="34"/>
      <c r="T363" s="34"/>
      <c r="U363" s="8"/>
    </row>
    <row r="364" spans="2:21" outlineLevel="1" x14ac:dyDescent="0.35">
      <c r="C364" s="226"/>
      <c r="D364" s="227"/>
      <c r="E364" s="227"/>
      <c r="F364" s="227"/>
      <c r="G364" s="227"/>
      <c r="H364" s="227"/>
      <c r="I364" s="227"/>
      <c r="J364" s="227"/>
      <c r="K364" s="227"/>
      <c r="L364" s="228"/>
      <c r="M364" s="35"/>
      <c r="N364" s="35"/>
      <c r="O364" s="35"/>
      <c r="P364" s="35"/>
      <c r="Q364" s="35"/>
      <c r="R364" s="35"/>
      <c r="S364" s="35"/>
      <c r="T364" s="35"/>
    </row>
    <row r="365" spans="2:21" s="62" customFormat="1" ht="15.5" x14ac:dyDescent="0.35">
      <c r="C365" s="39" t="str">
        <f>IF(_xlfn.XLOOKUP(B351,' P1 Countries of interest'!$C$26:$C$47,' P1 Countries of interest'!$E$26:$E$47,"",0)="", "No bid option has been selected yet. Please go to P1 Countries of Interest to select a bid approach or to opt out of bidding","")</f>
        <v>No bid option has been selected yet. Please go to P1 Countries of Interest to select a bid approach or to opt out of bidding</v>
      </c>
      <c r="D365" s="147"/>
    </row>
    <row r="366" spans="2:21" ht="21" x14ac:dyDescent="0.5">
      <c r="B366" s="44" t="str">
        <f>' P1 Countries of interest'!C48</f>
        <v>Togo</v>
      </c>
      <c r="C366" s="45"/>
      <c r="D366" s="145"/>
      <c r="E366" s="45"/>
      <c r="F366" s="45"/>
      <c r="G366" s="45"/>
      <c r="H366" s="45"/>
      <c r="I366" s="45"/>
      <c r="J366" s="45"/>
      <c r="K366" s="45"/>
      <c r="L366" s="45"/>
      <c r="M366" s="45"/>
      <c r="N366" s="45"/>
      <c r="O366" s="45"/>
      <c r="P366" s="45"/>
      <c r="Q366" s="45"/>
      <c r="R366" s="45"/>
      <c r="S366" s="45"/>
      <c r="T366" s="45"/>
    </row>
    <row r="367" spans="2:21" ht="14.5" customHeight="1" x14ac:dyDescent="0.35">
      <c r="B367" s="21"/>
      <c r="C367" s="39" t="str">
        <f>IF(_xlfn.XLOOKUP(B366,' P1 Countries of interest'!$C$26:$C$48,' P1 Countries of interest'!$E$26:$E$48,"",0)="Individual","Please click the '+' sign on the left to place an individual bid","")</f>
        <v/>
      </c>
    </row>
    <row r="368" spans="2:21" ht="14.5" customHeight="1" outlineLevel="1" x14ac:dyDescent="0.35">
      <c r="B368" s="21"/>
      <c r="C368" s="109"/>
      <c r="D368" s="146"/>
      <c r="E368" s="68"/>
      <c r="F368" s="252" t="s">
        <v>143</v>
      </c>
      <c r="G368" s="253"/>
      <c r="H368" s="253"/>
      <c r="I368" s="253"/>
      <c r="J368" s="253"/>
      <c r="K368" s="253"/>
      <c r="L368" s="254"/>
      <c r="M368" s="68"/>
      <c r="N368" s="236" t="s">
        <v>144</v>
      </c>
      <c r="O368" s="236"/>
      <c r="P368" s="236"/>
      <c r="Q368" s="236"/>
      <c r="R368" s="236"/>
      <c r="S368" s="236"/>
      <c r="T368" s="236"/>
      <c r="U368" s="5"/>
    </row>
    <row r="369" spans="2:21" outlineLevel="1" x14ac:dyDescent="0.35">
      <c r="C369" s="246" t="str">
        <f>B366</f>
        <v>Togo</v>
      </c>
      <c r="D369" s="248" t="s">
        <v>145</v>
      </c>
      <c r="E369" s="68"/>
      <c r="F369" s="223" t="s">
        <v>146</v>
      </c>
      <c r="G369" s="223"/>
      <c r="H369" s="223"/>
      <c r="I369" s="223"/>
      <c r="J369" s="223"/>
      <c r="K369" s="223"/>
      <c r="L369" s="223"/>
      <c r="M369" s="68"/>
      <c r="N369" s="223" t="s">
        <v>147</v>
      </c>
      <c r="O369" s="223"/>
      <c r="P369" s="223"/>
      <c r="Q369" s="223"/>
      <c r="R369" s="223"/>
      <c r="S369" s="223"/>
      <c r="T369" s="223"/>
      <c r="U369" s="5"/>
    </row>
    <row r="370" spans="2:21" outlineLevel="1" x14ac:dyDescent="0.35">
      <c r="C370" s="247"/>
      <c r="D370" s="249"/>
      <c r="E370" s="68"/>
      <c r="F370" s="7" t="s">
        <v>148</v>
      </c>
      <c r="G370" s="7" t="s">
        <v>149</v>
      </c>
      <c r="H370" s="7" t="s">
        <v>150</v>
      </c>
      <c r="I370" s="7" t="s">
        <v>151</v>
      </c>
      <c r="J370" s="7" t="s">
        <v>152</v>
      </c>
      <c r="K370" s="7" t="s">
        <v>153</v>
      </c>
      <c r="L370" s="7" t="s">
        <v>154</v>
      </c>
      <c r="M370" s="68"/>
      <c r="N370" s="7" t="s">
        <v>155</v>
      </c>
      <c r="O370" s="7" t="s">
        <v>150</v>
      </c>
      <c r="P370" s="7" t="s">
        <v>151</v>
      </c>
      <c r="Q370" s="7" t="s">
        <v>152</v>
      </c>
      <c r="R370" s="7" t="s">
        <v>153</v>
      </c>
      <c r="S370" s="7" t="s">
        <v>156</v>
      </c>
      <c r="T370" s="7" t="s">
        <v>157</v>
      </c>
      <c r="U370" s="5"/>
    </row>
    <row r="371" spans="2:21" outlineLevel="1" x14ac:dyDescent="0.35">
      <c r="C371" s="99" t="s">
        <v>158</v>
      </c>
      <c r="D371" s="119" t="s">
        <v>159</v>
      </c>
      <c r="E371" s="68"/>
      <c r="F371" s="26"/>
      <c r="G371" s="26"/>
      <c r="H371" s="26"/>
      <c r="I371" s="26"/>
      <c r="J371" s="26"/>
      <c r="K371" s="26"/>
      <c r="L371" s="26"/>
      <c r="M371" s="68"/>
      <c r="N371" s="26"/>
      <c r="O371" s="26"/>
      <c r="P371" s="26"/>
      <c r="Q371" s="26"/>
      <c r="R371" s="26"/>
      <c r="S371" s="26"/>
      <c r="T371" s="26"/>
      <c r="U371" s="5"/>
    </row>
    <row r="372" spans="2:21" outlineLevel="1" x14ac:dyDescent="0.35">
      <c r="C372" s="224" t="s">
        <v>160</v>
      </c>
      <c r="D372" s="119" t="s">
        <v>161</v>
      </c>
      <c r="E372" s="68"/>
      <c r="F372" s="130"/>
      <c r="G372" s="130"/>
      <c r="H372" s="130"/>
      <c r="I372" s="130"/>
      <c r="J372" s="130"/>
      <c r="K372" s="130"/>
      <c r="L372" s="130"/>
      <c r="M372" s="68"/>
      <c r="N372" s="130"/>
      <c r="O372" s="130"/>
      <c r="P372" s="130"/>
      <c r="Q372" s="130"/>
      <c r="R372" s="130"/>
      <c r="S372" s="130"/>
      <c r="T372" s="130"/>
    </row>
    <row r="373" spans="2:21" ht="14.5" customHeight="1" outlineLevel="1" x14ac:dyDescent="0.35">
      <c r="C373" s="224"/>
      <c r="D373" s="119" t="s">
        <v>162</v>
      </c>
      <c r="E373" s="68"/>
      <c r="F373" s="26"/>
      <c r="G373" s="26"/>
      <c r="H373" s="26"/>
      <c r="I373" s="26"/>
      <c r="J373" s="26"/>
      <c r="K373" s="26"/>
      <c r="L373" s="26"/>
      <c r="M373" s="68"/>
      <c r="N373" s="26"/>
      <c r="O373" s="26"/>
      <c r="P373" s="26"/>
      <c r="Q373" s="26"/>
      <c r="R373" s="26"/>
      <c r="S373" s="26"/>
      <c r="T373" s="26"/>
    </row>
    <row r="374" spans="2:21" outlineLevel="1" x14ac:dyDescent="0.35">
      <c r="C374" s="224"/>
      <c r="D374" s="119" t="s">
        <v>163</v>
      </c>
      <c r="E374" s="68"/>
      <c r="F374" s="26"/>
      <c r="G374" s="26"/>
      <c r="H374" s="26"/>
      <c r="I374" s="26"/>
      <c r="J374" s="26"/>
      <c r="K374" s="26"/>
      <c r="L374" s="26"/>
      <c r="M374" s="68"/>
      <c r="N374" s="26"/>
      <c r="O374" s="26"/>
      <c r="P374" s="26"/>
      <c r="Q374" s="26"/>
      <c r="R374" s="26"/>
      <c r="S374" s="26"/>
      <c r="T374" s="26"/>
    </row>
    <row r="375" spans="2:21" outlineLevel="1" x14ac:dyDescent="0.35">
      <c r="C375" s="100" t="s">
        <v>164</v>
      </c>
      <c r="D375" s="120" t="s">
        <v>165</v>
      </c>
      <c r="E375" s="68"/>
      <c r="F375" s="26"/>
      <c r="G375" s="26"/>
      <c r="H375" s="26"/>
      <c r="I375" s="26"/>
      <c r="J375" s="26"/>
      <c r="K375" s="26"/>
      <c r="L375" s="26"/>
      <c r="M375" s="68"/>
      <c r="N375" s="26"/>
      <c r="O375" s="26"/>
      <c r="P375" s="26"/>
      <c r="Q375" s="26"/>
      <c r="R375" s="26"/>
      <c r="S375" s="26"/>
      <c r="T375" s="26"/>
    </row>
    <row r="376" spans="2:21" outlineLevel="1" x14ac:dyDescent="0.35">
      <c r="C376" s="224" t="s">
        <v>166</v>
      </c>
      <c r="D376" s="119" t="s">
        <v>167</v>
      </c>
      <c r="E376" s="68"/>
      <c r="F376" s="130"/>
      <c r="G376" s="130"/>
      <c r="H376" s="130"/>
      <c r="I376" s="130"/>
      <c r="J376" s="130"/>
      <c r="K376" s="130"/>
      <c r="L376" s="130"/>
      <c r="M376" s="68"/>
      <c r="N376" s="130"/>
      <c r="O376" s="130"/>
      <c r="P376" s="130"/>
      <c r="Q376" s="130"/>
      <c r="R376" s="130"/>
      <c r="S376" s="130"/>
      <c r="T376" s="130"/>
    </row>
    <row r="377" spans="2:21" ht="29" outlineLevel="1" x14ac:dyDescent="0.35">
      <c r="C377" s="224"/>
      <c r="D377" s="119" t="s">
        <v>168</v>
      </c>
      <c r="E377" s="68"/>
      <c r="F377" s="26"/>
      <c r="G377" s="26"/>
      <c r="H377" s="26"/>
      <c r="I377" s="26"/>
      <c r="J377" s="26"/>
      <c r="K377" s="26"/>
      <c r="L377" s="26"/>
      <c r="M377" s="68"/>
      <c r="N377" s="26"/>
      <c r="O377" s="26"/>
      <c r="P377" s="26"/>
      <c r="Q377" s="26"/>
      <c r="R377" s="26"/>
      <c r="S377" s="26"/>
      <c r="T377" s="26"/>
    </row>
    <row r="378" spans="2:21" ht="14.5" customHeight="1" outlineLevel="1" x14ac:dyDescent="0.35">
      <c r="C378" s="231" t="s">
        <v>169</v>
      </c>
      <c r="D378" s="232"/>
      <c r="E378" s="232"/>
      <c r="F378" s="232"/>
      <c r="G378" s="232"/>
      <c r="H378" s="232"/>
      <c r="I378" s="232"/>
      <c r="J378" s="232"/>
      <c r="K378" s="232"/>
      <c r="L378" s="233"/>
      <c r="M378" s="34"/>
      <c r="N378" s="34"/>
      <c r="O378" s="34"/>
      <c r="P378" s="34"/>
      <c r="Q378" s="34"/>
      <c r="R378" s="34"/>
      <c r="S378" s="34"/>
      <c r="T378" s="34"/>
      <c r="U378" s="8"/>
    </row>
    <row r="379" spans="2:21" outlineLevel="1" x14ac:dyDescent="0.35">
      <c r="C379" s="226"/>
      <c r="D379" s="227"/>
      <c r="E379" s="227"/>
      <c r="F379" s="227"/>
      <c r="G379" s="227"/>
      <c r="H379" s="227"/>
      <c r="I379" s="227"/>
      <c r="J379" s="227"/>
      <c r="K379" s="227"/>
      <c r="L379" s="228"/>
      <c r="M379" s="35"/>
      <c r="N379" s="35"/>
      <c r="O379" s="35"/>
      <c r="P379" s="35"/>
      <c r="Q379" s="35"/>
      <c r="R379" s="35"/>
      <c r="S379" s="35"/>
      <c r="T379" s="35"/>
    </row>
    <row r="380" spans="2:21" s="62" customFormat="1" ht="15.5" x14ac:dyDescent="0.35">
      <c r="C380" s="39" t="str">
        <f>IF(_xlfn.XLOOKUP(B366,' P1 Countries of interest'!$C$26:$C$48,' P1 Countries of interest'!$E$26:$E$48,"",0)="", "No bid option has been selected yet. Please go to P1 Countries of Interest to select a bid approach or to opt out of bidding","")</f>
        <v>No bid option has been selected yet. Please go to P1 Countries of Interest to select a bid approach or to opt out of bidding</v>
      </c>
      <c r="D380" s="147"/>
    </row>
    <row r="383" spans="2:21" ht="31" x14ac:dyDescent="0.7">
      <c r="B383" s="47" t="s">
        <v>171</v>
      </c>
      <c r="C383" s="46"/>
      <c r="D383" s="149"/>
      <c r="E383" s="48"/>
      <c r="F383" s="48"/>
      <c r="G383" s="48"/>
      <c r="H383" s="48"/>
      <c r="I383" s="48"/>
      <c r="J383" s="48"/>
      <c r="K383" s="48"/>
      <c r="L383" s="48"/>
      <c r="M383" s="48"/>
      <c r="N383" s="48"/>
      <c r="O383" s="48"/>
      <c r="P383" s="48"/>
      <c r="Q383" s="48"/>
      <c r="R383" s="48"/>
      <c r="S383" s="48"/>
      <c r="T383" s="48"/>
    </row>
    <row r="384" spans="2:21" ht="21" x14ac:dyDescent="0.5">
      <c r="C384" s="64"/>
      <c r="D384" s="144"/>
    </row>
    <row r="385" spans="2:21" ht="21" x14ac:dyDescent="0.5">
      <c r="B385" s="64" t="s">
        <v>172</v>
      </c>
      <c r="D385" s="144"/>
    </row>
    <row r="386" spans="2:21" ht="21" x14ac:dyDescent="0.5">
      <c r="B386" s="50" t="str">
        <f>' P1 Countries of interest'!C53</f>
        <v>Haiti</v>
      </c>
      <c r="C386" s="49"/>
      <c r="D386" s="150"/>
      <c r="E386" s="49"/>
      <c r="F386" s="49"/>
      <c r="G386" s="49"/>
      <c r="H386" s="49"/>
      <c r="I386" s="49"/>
      <c r="J386" s="49"/>
      <c r="K386" s="49"/>
      <c r="L386" s="49"/>
      <c r="M386" s="49"/>
      <c r="N386" s="49"/>
      <c r="O386" s="49"/>
      <c r="P386" s="49"/>
      <c r="Q386" s="49"/>
      <c r="R386" s="49"/>
      <c r="S386" s="49"/>
      <c r="T386" s="49"/>
    </row>
    <row r="387" spans="2:21" ht="14.5" customHeight="1" x14ac:dyDescent="0.35">
      <c r="B387" s="21"/>
      <c r="C387" s="39" t="str">
        <f>IF(_xlfn.XLOOKUP(B386,' P1 Countries of interest'!$C$53:$C$64,' P1 Countries of interest'!$E$53:$E$64,"",0)="Individual", "Please click the '+' sign on the left to place an individual bid","")</f>
        <v/>
      </c>
    </row>
    <row r="388" spans="2:21" ht="14.5" customHeight="1" outlineLevel="1" x14ac:dyDescent="0.35">
      <c r="B388" s="21"/>
      <c r="C388" s="110"/>
      <c r="D388" s="151"/>
      <c r="E388" s="68"/>
      <c r="F388" s="220" t="s">
        <v>143</v>
      </c>
      <c r="G388" s="220"/>
      <c r="H388" s="220"/>
      <c r="I388" s="220"/>
      <c r="J388" s="220"/>
      <c r="K388" s="220"/>
      <c r="L388" s="220"/>
      <c r="M388" s="68"/>
      <c r="N388" s="220" t="s">
        <v>144</v>
      </c>
      <c r="O388" s="220"/>
      <c r="P388" s="220"/>
      <c r="Q388" s="220"/>
      <c r="R388" s="220"/>
      <c r="S388" s="220"/>
      <c r="T388" s="220"/>
      <c r="U388" s="5"/>
    </row>
    <row r="389" spans="2:21" outlineLevel="1" x14ac:dyDescent="0.35">
      <c r="C389" s="242" t="str">
        <f>B386</f>
        <v>Haiti</v>
      </c>
      <c r="D389" s="244" t="s">
        <v>145</v>
      </c>
      <c r="E389" s="68"/>
      <c r="F389" s="223" t="s">
        <v>146</v>
      </c>
      <c r="G389" s="223"/>
      <c r="H389" s="223"/>
      <c r="I389" s="223"/>
      <c r="J389" s="223"/>
      <c r="K389" s="223"/>
      <c r="L389" s="223"/>
      <c r="M389" s="68"/>
      <c r="N389" s="223" t="s">
        <v>147</v>
      </c>
      <c r="O389" s="223"/>
      <c r="P389" s="223"/>
      <c r="Q389" s="223"/>
      <c r="R389" s="223"/>
      <c r="S389" s="223"/>
      <c r="T389" s="223"/>
      <c r="U389" s="5"/>
    </row>
    <row r="390" spans="2:21" outlineLevel="1" x14ac:dyDescent="0.35">
      <c r="C390" s="243"/>
      <c r="D390" s="245"/>
      <c r="E390" s="68"/>
      <c r="F390" s="7" t="s">
        <v>148</v>
      </c>
      <c r="G390" s="7" t="s">
        <v>149</v>
      </c>
      <c r="H390" s="7" t="s">
        <v>150</v>
      </c>
      <c r="I390" s="7" t="s">
        <v>151</v>
      </c>
      <c r="J390" s="7" t="s">
        <v>152</v>
      </c>
      <c r="K390" s="7" t="s">
        <v>153</v>
      </c>
      <c r="L390" s="7" t="s">
        <v>154</v>
      </c>
      <c r="M390" s="68"/>
      <c r="N390" s="7" t="s">
        <v>155</v>
      </c>
      <c r="O390" s="7" t="s">
        <v>150</v>
      </c>
      <c r="P390" s="7" t="s">
        <v>151</v>
      </c>
      <c r="Q390" s="7" t="s">
        <v>152</v>
      </c>
      <c r="R390" s="7" t="s">
        <v>153</v>
      </c>
      <c r="S390" s="7" t="s">
        <v>156</v>
      </c>
      <c r="T390" s="7" t="s">
        <v>157</v>
      </c>
      <c r="U390" s="5"/>
    </row>
    <row r="391" spans="2:21" outlineLevel="1" x14ac:dyDescent="0.35">
      <c r="C391" s="99" t="s">
        <v>158</v>
      </c>
      <c r="D391" s="119" t="s">
        <v>159</v>
      </c>
      <c r="E391" s="68"/>
      <c r="F391" s="26"/>
      <c r="G391" s="26"/>
      <c r="H391" s="26"/>
      <c r="I391" s="26"/>
      <c r="J391" s="26"/>
      <c r="K391" s="26"/>
      <c r="L391" s="26"/>
      <c r="M391" s="68"/>
      <c r="N391" s="26"/>
      <c r="O391" s="26"/>
      <c r="P391" s="26"/>
      <c r="Q391" s="26"/>
      <c r="R391" s="26"/>
      <c r="S391" s="26"/>
      <c r="T391" s="26"/>
      <c r="U391" s="5"/>
    </row>
    <row r="392" spans="2:21" outlineLevel="1" x14ac:dyDescent="0.35">
      <c r="C392" s="224" t="s">
        <v>160</v>
      </c>
      <c r="D392" s="119" t="s">
        <v>161</v>
      </c>
      <c r="E392" s="68"/>
      <c r="F392" s="130"/>
      <c r="G392" s="130"/>
      <c r="H392" s="130"/>
      <c r="I392" s="130"/>
      <c r="J392" s="130"/>
      <c r="K392" s="130"/>
      <c r="L392" s="130"/>
      <c r="M392" s="68"/>
      <c r="N392" s="130"/>
      <c r="O392" s="130"/>
      <c r="P392" s="130"/>
      <c r="Q392" s="130"/>
      <c r="R392" s="130"/>
      <c r="S392" s="130"/>
      <c r="T392" s="130"/>
    </row>
    <row r="393" spans="2:21" ht="14.5" customHeight="1" outlineLevel="1" x14ac:dyDescent="0.35">
      <c r="C393" s="224"/>
      <c r="D393" s="119" t="s">
        <v>162</v>
      </c>
      <c r="E393" s="68"/>
      <c r="F393" s="26"/>
      <c r="G393" s="26"/>
      <c r="H393" s="26"/>
      <c r="I393" s="26"/>
      <c r="J393" s="26"/>
      <c r="K393" s="26"/>
      <c r="L393" s="26"/>
      <c r="M393" s="68"/>
      <c r="N393" s="26"/>
      <c r="O393" s="26"/>
      <c r="P393" s="26"/>
      <c r="Q393" s="26"/>
      <c r="R393" s="26"/>
      <c r="S393" s="26"/>
      <c r="T393" s="26"/>
    </row>
    <row r="394" spans="2:21" outlineLevel="1" x14ac:dyDescent="0.35">
      <c r="C394" s="224"/>
      <c r="D394" s="119" t="s">
        <v>163</v>
      </c>
      <c r="E394" s="68"/>
      <c r="F394" s="26"/>
      <c r="G394" s="26"/>
      <c r="H394" s="26"/>
      <c r="I394" s="26"/>
      <c r="J394" s="26"/>
      <c r="K394" s="26"/>
      <c r="L394" s="26"/>
      <c r="M394" s="68"/>
      <c r="N394" s="26"/>
      <c r="O394" s="26"/>
      <c r="P394" s="26"/>
      <c r="Q394" s="26"/>
      <c r="R394" s="26"/>
      <c r="S394" s="26"/>
      <c r="T394" s="26"/>
    </row>
    <row r="395" spans="2:21" outlineLevel="1" x14ac:dyDescent="0.35">
      <c r="C395" s="100" t="s">
        <v>164</v>
      </c>
      <c r="D395" s="120" t="s">
        <v>165</v>
      </c>
      <c r="E395" s="68"/>
      <c r="F395" s="26"/>
      <c r="G395" s="26"/>
      <c r="H395" s="26"/>
      <c r="I395" s="26"/>
      <c r="J395" s="26"/>
      <c r="K395" s="26"/>
      <c r="L395" s="26"/>
      <c r="M395" s="68"/>
      <c r="N395" s="26"/>
      <c r="O395" s="26"/>
      <c r="P395" s="26"/>
      <c r="Q395" s="26"/>
      <c r="R395" s="26"/>
      <c r="S395" s="26"/>
      <c r="T395" s="26"/>
    </row>
    <row r="396" spans="2:21" outlineLevel="1" x14ac:dyDescent="0.35">
      <c r="C396" s="224" t="s">
        <v>166</v>
      </c>
      <c r="D396" s="119" t="s">
        <v>167</v>
      </c>
      <c r="E396" s="68"/>
      <c r="F396" s="130"/>
      <c r="G396" s="130"/>
      <c r="H396" s="130"/>
      <c r="I396" s="130"/>
      <c r="J396" s="130"/>
      <c r="K396" s="130"/>
      <c r="L396" s="130"/>
      <c r="M396" s="68"/>
      <c r="N396" s="130"/>
      <c r="O396" s="130"/>
      <c r="P396" s="130"/>
      <c r="Q396" s="130"/>
      <c r="R396" s="130"/>
      <c r="S396" s="130"/>
      <c r="T396" s="130"/>
    </row>
    <row r="397" spans="2:21" ht="29" outlineLevel="1" x14ac:dyDescent="0.35">
      <c r="C397" s="224"/>
      <c r="D397" s="119" t="s">
        <v>168</v>
      </c>
      <c r="E397" s="68"/>
      <c r="F397" s="26"/>
      <c r="G397" s="26"/>
      <c r="H397" s="26"/>
      <c r="I397" s="26"/>
      <c r="J397" s="26"/>
      <c r="K397" s="26"/>
      <c r="L397" s="26"/>
      <c r="M397" s="68"/>
      <c r="N397" s="26"/>
      <c r="O397" s="26"/>
      <c r="P397" s="26"/>
      <c r="Q397" s="26"/>
      <c r="R397" s="26"/>
      <c r="S397" s="26"/>
      <c r="T397" s="26"/>
    </row>
    <row r="398" spans="2:21" ht="14.5" customHeight="1" outlineLevel="1" x14ac:dyDescent="0.35">
      <c r="C398" s="231" t="s">
        <v>169</v>
      </c>
      <c r="D398" s="232"/>
      <c r="E398" s="232"/>
      <c r="F398" s="232"/>
      <c r="G398" s="232"/>
      <c r="H398" s="232"/>
      <c r="I398" s="232"/>
      <c r="J398" s="232"/>
      <c r="K398" s="232"/>
      <c r="L398" s="233"/>
      <c r="M398" s="34"/>
      <c r="N398" s="34"/>
      <c r="O398" s="34"/>
      <c r="P398" s="34"/>
      <c r="Q398" s="34"/>
      <c r="R398" s="34"/>
      <c r="S398" s="34"/>
      <c r="T398" s="34"/>
      <c r="U398" s="8"/>
    </row>
    <row r="399" spans="2:21" outlineLevel="1" x14ac:dyDescent="0.35">
      <c r="C399" s="226"/>
      <c r="D399" s="227"/>
      <c r="E399" s="227"/>
      <c r="F399" s="227"/>
      <c r="G399" s="227"/>
      <c r="H399" s="227"/>
      <c r="I399" s="227"/>
      <c r="J399" s="227"/>
      <c r="K399" s="227"/>
      <c r="L399" s="228"/>
      <c r="M399" s="35"/>
      <c r="N399" s="35"/>
      <c r="O399" s="35"/>
      <c r="P399" s="35"/>
      <c r="Q399" s="35"/>
      <c r="R399" s="35"/>
      <c r="S399" s="35"/>
      <c r="T399" s="35"/>
    </row>
    <row r="400" spans="2:21" s="62" customFormat="1" ht="15.5" x14ac:dyDescent="0.35">
      <c r="C400" s="39" t="str">
        <f>IF(_xlfn.XLOOKUP(B386,'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00" s="147"/>
    </row>
    <row r="401" spans="2:21" s="62" customFormat="1" ht="15.5" x14ac:dyDescent="0.35">
      <c r="C401" s="39"/>
      <c r="D401" s="147"/>
    </row>
    <row r="402" spans="2:21" ht="21" x14ac:dyDescent="0.5">
      <c r="B402" s="64" t="s">
        <v>173</v>
      </c>
      <c r="D402" s="144"/>
    </row>
    <row r="403" spans="2:21" ht="21" x14ac:dyDescent="0.5">
      <c r="B403" s="50" t="str">
        <f>' P1 Countries of interest'!C55</f>
        <v>Bahamas</v>
      </c>
      <c r="C403" s="49"/>
      <c r="D403" s="150"/>
      <c r="E403" s="49"/>
      <c r="F403" s="49"/>
      <c r="G403" s="49"/>
      <c r="H403" s="49"/>
      <c r="I403" s="49"/>
      <c r="J403" s="49"/>
      <c r="K403" s="49"/>
      <c r="L403" s="49"/>
      <c r="M403" s="49"/>
      <c r="N403" s="49"/>
      <c r="O403" s="49"/>
      <c r="P403" s="49"/>
      <c r="Q403" s="49"/>
      <c r="R403" s="49"/>
      <c r="S403" s="49"/>
      <c r="T403" s="49"/>
    </row>
    <row r="404" spans="2:21" ht="14.5" customHeight="1" x14ac:dyDescent="0.35">
      <c r="B404" s="21"/>
      <c r="C404" s="39" t="str">
        <f>IF(_xlfn.XLOOKUP(B403,' P1 Countries of interest'!$C$53:$C$64,' P1 Countries of interest'!$E$53:$E$64,"",0)="Individual", "Please click the '+' sign on the left to place an individual bid","")</f>
        <v/>
      </c>
    </row>
    <row r="405" spans="2:21" ht="14.5" customHeight="1" outlineLevel="1" x14ac:dyDescent="0.35">
      <c r="B405" s="21"/>
      <c r="C405" s="110"/>
      <c r="D405" s="151"/>
      <c r="E405" s="68"/>
      <c r="F405" s="220" t="s">
        <v>143</v>
      </c>
      <c r="G405" s="220"/>
      <c r="H405" s="220"/>
      <c r="I405" s="220"/>
      <c r="J405" s="220"/>
      <c r="K405" s="220"/>
      <c r="L405" s="220"/>
      <c r="M405" s="68"/>
      <c r="N405" s="220" t="s">
        <v>144</v>
      </c>
      <c r="O405" s="220"/>
      <c r="P405" s="220"/>
      <c r="Q405" s="220"/>
      <c r="R405" s="220"/>
      <c r="S405" s="220"/>
      <c r="T405" s="220"/>
      <c r="U405" s="5"/>
    </row>
    <row r="406" spans="2:21" outlineLevel="1" x14ac:dyDescent="0.35">
      <c r="C406" s="242" t="str">
        <f>B403</f>
        <v>Bahamas</v>
      </c>
      <c r="D406" s="244" t="s">
        <v>145</v>
      </c>
      <c r="E406" s="68"/>
      <c r="F406" s="223" t="s">
        <v>146</v>
      </c>
      <c r="G406" s="223"/>
      <c r="H406" s="223"/>
      <c r="I406" s="223"/>
      <c r="J406" s="223"/>
      <c r="K406" s="223"/>
      <c r="L406" s="223"/>
      <c r="M406" s="68"/>
      <c r="N406" s="223" t="s">
        <v>147</v>
      </c>
      <c r="O406" s="223"/>
      <c r="P406" s="223"/>
      <c r="Q406" s="223"/>
      <c r="R406" s="223"/>
      <c r="S406" s="223"/>
      <c r="T406" s="223"/>
      <c r="U406" s="5"/>
    </row>
    <row r="407" spans="2:21" outlineLevel="1" x14ac:dyDescent="0.35">
      <c r="C407" s="243"/>
      <c r="D407" s="245"/>
      <c r="E407" s="68"/>
      <c r="F407" s="7" t="s">
        <v>148</v>
      </c>
      <c r="G407" s="7" t="s">
        <v>149</v>
      </c>
      <c r="H407" s="7" t="s">
        <v>150</v>
      </c>
      <c r="I407" s="7" t="s">
        <v>151</v>
      </c>
      <c r="J407" s="7" t="s">
        <v>152</v>
      </c>
      <c r="K407" s="7" t="s">
        <v>153</v>
      </c>
      <c r="L407" s="7" t="s">
        <v>154</v>
      </c>
      <c r="M407" s="68"/>
      <c r="N407" s="7" t="s">
        <v>155</v>
      </c>
      <c r="O407" s="7" t="s">
        <v>150</v>
      </c>
      <c r="P407" s="7" t="s">
        <v>151</v>
      </c>
      <c r="Q407" s="7" t="s">
        <v>152</v>
      </c>
      <c r="R407" s="7" t="s">
        <v>153</v>
      </c>
      <c r="S407" s="7" t="s">
        <v>156</v>
      </c>
      <c r="T407" s="7" t="s">
        <v>157</v>
      </c>
      <c r="U407" s="5"/>
    </row>
    <row r="408" spans="2:21" outlineLevel="1" x14ac:dyDescent="0.35">
      <c r="C408" s="99" t="s">
        <v>158</v>
      </c>
      <c r="D408" s="119" t="s">
        <v>159</v>
      </c>
      <c r="E408" s="68"/>
      <c r="F408" s="26"/>
      <c r="G408" s="26"/>
      <c r="H408" s="26"/>
      <c r="I408" s="26"/>
      <c r="J408" s="26"/>
      <c r="K408" s="26"/>
      <c r="L408" s="26"/>
      <c r="M408" s="68"/>
      <c r="N408" s="26"/>
      <c r="O408" s="26"/>
      <c r="P408" s="26"/>
      <c r="Q408" s="26"/>
      <c r="R408" s="26"/>
      <c r="S408" s="26"/>
      <c r="T408" s="26"/>
      <c r="U408" s="5"/>
    </row>
    <row r="409" spans="2:21" outlineLevel="1" x14ac:dyDescent="0.35">
      <c r="C409" s="224" t="s">
        <v>160</v>
      </c>
      <c r="D409" s="119" t="s">
        <v>161</v>
      </c>
      <c r="E409" s="68"/>
      <c r="F409" s="130"/>
      <c r="G409" s="130"/>
      <c r="H409" s="130"/>
      <c r="I409" s="130"/>
      <c r="J409" s="130"/>
      <c r="K409" s="130"/>
      <c r="L409" s="130"/>
      <c r="M409" s="68"/>
      <c r="N409" s="130"/>
      <c r="O409" s="130"/>
      <c r="P409" s="130"/>
      <c r="Q409" s="130"/>
      <c r="R409" s="130"/>
      <c r="S409" s="130"/>
      <c r="T409" s="130"/>
    </row>
    <row r="410" spans="2:21" ht="14.5" customHeight="1" outlineLevel="1" x14ac:dyDescent="0.35">
      <c r="C410" s="224"/>
      <c r="D410" s="119" t="s">
        <v>162</v>
      </c>
      <c r="E410" s="68"/>
      <c r="F410" s="26"/>
      <c r="G410" s="26"/>
      <c r="H410" s="26"/>
      <c r="I410" s="26"/>
      <c r="J410" s="26"/>
      <c r="K410" s="26"/>
      <c r="L410" s="26"/>
      <c r="M410" s="68"/>
      <c r="N410" s="26"/>
      <c r="O410" s="26"/>
      <c r="P410" s="26"/>
      <c r="Q410" s="26"/>
      <c r="R410" s="26"/>
      <c r="S410" s="26"/>
      <c r="T410" s="26"/>
    </row>
    <row r="411" spans="2:21" outlineLevel="1" x14ac:dyDescent="0.35">
      <c r="C411" s="224"/>
      <c r="D411" s="119" t="s">
        <v>163</v>
      </c>
      <c r="E411" s="68"/>
      <c r="F411" s="26"/>
      <c r="G411" s="26"/>
      <c r="H411" s="26"/>
      <c r="I411" s="26"/>
      <c r="J411" s="26"/>
      <c r="K411" s="26"/>
      <c r="L411" s="26"/>
      <c r="M411" s="68"/>
      <c r="N411" s="26"/>
      <c r="O411" s="26"/>
      <c r="P411" s="26"/>
      <c r="Q411" s="26"/>
      <c r="R411" s="26"/>
      <c r="S411" s="26"/>
      <c r="T411" s="26"/>
    </row>
    <row r="412" spans="2:21" outlineLevel="1" x14ac:dyDescent="0.35">
      <c r="C412" s="100" t="s">
        <v>164</v>
      </c>
      <c r="D412" s="120" t="s">
        <v>165</v>
      </c>
      <c r="E412" s="68"/>
      <c r="F412" s="26"/>
      <c r="G412" s="26"/>
      <c r="H412" s="26"/>
      <c r="I412" s="26"/>
      <c r="J412" s="26"/>
      <c r="K412" s="26"/>
      <c r="L412" s="26"/>
      <c r="M412" s="68"/>
      <c r="N412" s="26"/>
      <c r="O412" s="26"/>
      <c r="P412" s="26"/>
      <c r="Q412" s="26"/>
      <c r="R412" s="26"/>
      <c r="S412" s="26"/>
      <c r="T412" s="26"/>
    </row>
    <row r="413" spans="2:21" outlineLevel="1" x14ac:dyDescent="0.35">
      <c r="C413" s="224" t="s">
        <v>166</v>
      </c>
      <c r="D413" s="119" t="s">
        <v>167</v>
      </c>
      <c r="E413" s="68"/>
      <c r="F413" s="130"/>
      <c r="G413" s="130"/>
      <c r="H413" s="130"/>
      <c r="I413" s="130"/>
      <c r="J413" s="130"/>
      <c r="K413" s="130"/>
      <c r="L413" s="130"/>
      <c r="M413" s="68"/>
      <c r="N413" s="130"/>
      <c r="O413" s="130"/>
      <c r="P413" s="130"/>
      <c r="Q413" s="130"/>
      <c r="R413" s="130"/>
      <c r="S413" s="130"/>
      <c r="T413" s="130"/>
    </row>
    <row r="414" spans="2:21" ht="29" outlineLevel="1" x14ac:dyDescent="0.35">
      <c r="C414" s="224"/>
      <c r="D414" s="119" t="s">
        <v>168</v>
      </c>
      <c r="E414" s="68"/>
      <c r="F414" s="26"/>
      <c r="G414" s="26"/>
      <c r="H414" s="26"/>
      <c r="I414" s="26"/>
      <c r="J414" s="26"/>
      <c r="K414" s="26"/>
      <c r="L414" s="26"/>
      <c r="M414" s="68"/>
      <c r="N414" s="26"/>
      <c r="O414" s="26"/>
      <c r="P414" s="26"/>
      <c r="Q414" s="26"/>
      <c r="R414" s="26"/>
      <c r="S414" s="26"/>
      <c r="T414" s="26"/>
    </row>
    <row r="415" spans="2:21" ht="14.5" customHeight="1" outlineLevel="1" x14ac:dyDescent="0.35">
      <c r="C415" s="231" t="s">
        <v>169</v>
      </c>
      <c r="D415" s="232"/>
      <c r="E415" s="232"/>
      <c r="F415" s="232"/>
      <c r="G415" s="232"/>
      <c r="H415" s="232"/>
      <c r="I415" s="232"/>
      <c r="J415" s="232"/>
      <c r="K415" s="232"/>
      <c r="L415" s="233"/>
      <c r="M415" s="34"/>
      <c r="N415" s="34"/>
      <c r="O415" s="34"/>
      <c r="P415" s="34"/>
      <c r="Q415" s="34"/>
      <c r="R415" s="34"/>
      <c r="S415" s="34"/>
      <c r="T415" s="34"/>
      <c r="U415" s="8"/>
    </row>
    <row r="416" spans="2:21" outlineLevel="1" x14ac:dyDescent="0.35">
      <c r="C416" s="226"/>
      <c r="D416" s="227"/>
      <c r="E416" s="227"/>
      <c r="F416" s="227"/>
      <c r="G416" s="227"/>
      <c r="H416" s="227"/>
      <c r="I416" s="227"/>
      <c r="J416" s="227"/>
      <c r="K416" s="227"/>
      <c r="L416" s="228"/>
      <c r="M416" s="35"/>
      <c r="N416" s="35"/>
      <c r="O416" s="35"/>
      <c r="P416" s="35"/>
      <c r="Q416" s="35"/>
      <c r="R416" s="35"/>
      <c r="S416" s="35"/>
      <c r="T416" s="35"/>
    </row>
    <row r="417" spans="2:21" s="62" customFormat="1" ht="15.5" x14ac:dyDescent="0.35">
      <c r="B417" s="61"/>
      <c r="C417" s="39" t="str">
        <f>IF(_xlfn.XLOOKUP(B403,'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17" s="147"/>
    </row>
    <row r="418" spans="2:21" ht="21" x14ac:dyDescent="0.5">
      <c r="B418" s="50" t="str">
        <f>' P1 Countries of interest'!C56</f>
        <v>Brazil</v>
      </c>
      <c r="C418" s="49"/>
      <c r="D418" s="150"/>
      <c r="E418" s="49"/>
      <c r="F418" s="49"/>
      <c r="G418" s="49"/>
      <c r="H418" s="49"/>
      <c r="I418" s="49"/>
      <c r="J418" s="49"/>
      <c r="K418" s="49"/>
      <c r="L418" s="49"/>
      <c r="M418" s="49"/>
      <c r="N418" s="49"/>
      <c r="O418" s="49"/>
      <c r="P418" s="49"/>
      <c r="Q418" s="49"/>
      <c r="R418" s="49"/>
      <c r="S418" s="49"/>
      <c r="T418" s="49"/>
    </row>
    <row r="419" spans="2:21" ht="14.5" customHeight="1" x14ac:dyDescent="0.35">
      <c r="B419" s="21"/>
      <c r="C419" s="39" t="str">
        <f>IF(_xlfn.XLOOKUP(B418,' P1 Countries of interest'!$C$53:$C$64,' P1 Countries of interest'!$E$53:$E$64,"",0)="Individual", "Please click the '+' sign on the left to place an individual bid","")</f>
        <v/>
      </c>
    </row>
    <row r="420" spans="2:21" ht="14.5" customHeight="1" outlineLevel="1" x14ac:dyDescent="0.35">
      <c r="B420" s="21"/>
      <c r="C420" s="110"/>
      <c r="D420" s="151"/>
      <c r="E420" s="68"/>
      <c r="F420" s="220" t="s">
        <v>143</v>
      </c>
      <c r="G420" s="220"/>
      <c r="H420" s="220"/>
      <c r="I420" s="220"/>
      <c r="J420" s="220"/>
      <c r="K420" s="220"/>
      <c r="L420" s="220"/>
      <c r="M420" s="68"/>
      <c r="N420" s="220" t="s">
        <v>144</v>
      </c>
      <c r="O420" s="220"/>
      <c r="P420" s="220"/>
      <c r="Q420" s="220"/>
      <c r="R420" s="220"/>
      <c r="S420" s="220"/>
      <c r="T420" s="220"/>
      <c r="U420" s="5"/>
    </row>
    <row r="421" spans="2:21" outlineLevel="1" x14ac:dyDescent="0.35">
      <c r="C421" s="242" t="str">
        <f>B418</f>
        <v>Brazil</v>
      </c>
      <c r="D421" s="244" t="s">
        <v>145</v>
      </c>
      <c r="E421" s="68"/>
      <c r="F421" s="223" t="s">
        <v>146</v>
      </c>
      <c r="G421" s="223"/>
      <c r="H421" s="223"/>
      <c r="I421" s="223"/>
      <c r="J421" s="223"/>
      <c r="K421" s="223"/>
      <c r="L421" s="223"/>
      <c r="M421" s="68"/>
      <c r="N421" s="223" t="s">
        <v>147</v>
      </c>
      <c r="O421" s="223"/>
      <c r="P421" s="223"/>
      <c r="Q421" s="223"/>
      <c r="R421" s="223"/>
      <c r="S421" s="223"/>
      <c r="T421" s="223"/>
      <c r="U421" s="5"/>
    </row>
    <row r="422" spans="2:21" outlineLevel="1" x14ac:dyDescent="0.35">
      <c r="C422" s="243"/>
      <c r="D422" s="245"/>
      <c r="E422" s="68"/>
      <c r="F422" s="7" t="s">
        <v>148</v>
      </c>
      <c r="G422" s="7" t="s">
        <v>149</v>
      </c>
      <c r="H422" s="7" t="s">
        <v>150</v>
      </c>
      <c r="I422" s="7" t="s">
        <v>151</v>
      </c>
      <c r="J422" s="7" t="s">
        <v>152</v>
      </c>
      <c r="K422" s="7" t="s">
        <v>153</v>
      </c>
      <c r="L422" s="7" t="s">
        <v>154</v>
      </c>
      <c r="M422" s="68"/>
      <c r="N422" s="7" t="s">
        <v>155</v>
      </c>
      <c r="O422" s="7" t="s">
        <v>150</v>
      </c>
      <c r="P422" s="7" t="s">
        <v>151</v>
      </c>
      <c r="Q422" s="7" t="s">
        <v>152</v>
      </c>
      <c r="R422" s="7" t="s">
        <v>153</v>
      </c>
      <c r="S422" s="7" t="s">
        <v>156</v>
      </c>
      <c r="T422" s="7" t="s">
        <v>157</v>
      </c>
      <c r="U422" s="5"/>
    </row>
    <row r="423" spans="2:21" outlineLevel="1" x14ac:dyDescent="0.35">
      <c r="C423" s="99" t="s">
        <v>158</v>
      </c>
      <c r="D423" s="119" t="s">
        <v>159</v>
      </c>
      <c r="E423" s="68"/>
      <c r="F423" s="26"/>
      <c r="G423" s="26"/>
      <c r="H423" s="26"/>
      <c r="I423" s="26"/>
      <c r="J423" s="26"/>
      <c r="K423" s="26"/>
      <c r="L423" s="26"/>
      <c r="M423" s="68"/>
      <c r="N423" s="26"/>
      <c r="O423" s="26"/>
      <c r="P423" s="26"/>
      <c r="Q423" s="26"/>
      <c r="R423" s="26"/>
      <c r="S423" s="26"/>
      <c r="T423" s="26"/>
      <c r="U423" s="5"/>
    </row>
    <row r="424" spans="2:21" outlineLevel="1" x14ac:dyDescent="0.35">
      <c r="C424" s="224" t="s">
        <v>160</v>
      </c>
      <c r="D424" s="119" t="s">
        <v>161</v>
      </c>
      <c r="E424" s="68"/>
      <c r="F424" s="130"/>
      <c r="G424" s="130"/>
      <c r="H424" s="130"/>
      <c r="I424" s="130"/>
      <c r="J424" s="130"/>
      <c r="K424" s="130"/>
      <c r="L424" s="130"/>
      <c r="M424" s="68"/>
      <c r="N424" s="130"/>
      <c r="O424" s="130"/>
      <c r="P424" s="130"/>
      <c r="Q424" s="130"/>
      <c r="R424" s="130"/>
      <c r="S424" s="130"/>
      <c r="T424" s="130"/>
    </row>
    <row r="425" spans="2:21" ht="14.5" customHeight="1" outlineLevel="1" x14ac:dyDescent="0.35">
      <c r="C425" s="224"/>
      <c r="D425" s="119" t="s">
        <v>162</v>
      </c>
      <c r="E425" s="68"/>
      <c r="F425" s="26"/>
      <c r="G425" s="26"/>
      <c r="H425" s="26"/>
      <c r="I425" s="26"/>
      <c r="J425" s="26"/>
      <c r="K425" s="26"/>
      <c r="L425" s="26"/>
      <c r="M425" s="68"/>
      <c r="N425" s="26"/>
      <c r="O425" s="26"/>
      <c r="P425" s="26"/>
      <c r="Q425" s="26"/>
      <c r="R425" s="26"/>
      <c r="S425" s="26"/>
      <c r="T425" s="26"/>
    </row>
    <row r="426" spans="2:21" outlineLevel="1" x14ac:dyDescent="0.35">
      <c r="C426" s="224"/>
      <c r="D426" s="119" t="s">
        <v>163</v>
      </c>
      <c r="E426" s="68"/>
      <c r="F426" s="26"/>
      <c r="G426" s="26"/>
      <c r="H426" s="26"/>
      <c r="I426" s="26"/>
      <c r="J426" s="26"/>
      <c r="K426" s="26"/>
      <c r="L426" s="26"/>
      <c r="M426" s="68"/>
      <c r="N426" s="26"/>
      <c r="O426" s="26"/>
      <c r="P426" s="26"/>
      <c r="Q426" s="26"/>
      <c r="R426" s="26"/>
      <c r="S426" s="26"/>
      <c r="T426" s="26"/>
    </row>
    <row r="427" spans="2:21" outlineLevel="1" x14ac:dyDescent="0.35">
      <c r="C427" s="100" t="s">
        <v>164</v>
      </c>
      <c r="D427" s="120" t="s">
        <v>165</v>
      </c>
      <c r="E427" s="68"/>
      <c r="F427" s="26"/>
      <c r="G427" s="26"/>
      <c r="H427" s="26"/>
      <c r="I427" s="26"/>
      <c r="J427" s="26"/>
      <c r="K427" s="26"/>
      <c r="L427" s="26"/>
      <c r="M427" s="68"/>
      <c r="N427" s="26"/>
      <c r="O427" s="26"/>
      <c r="P427" s="26"/>
      <c r="Q427" s="26"/>
      <c r="R427" s="26"/>
      <c r="S427" s="26"/>
      <c r="T427" s="26"/>
    </row>
    <row r="428" spans="2:21" outlineLevel="1" x14ac:dyDescent="0.35">
      <c r="C428" s="224" t="s">
        <v>166</v>
      </c>
      <c r="D428" s="119" t="s">
        <v>167</v>
      </c>
      <c r="E428" s="68"/>
      <c r="F428" s="130"/>
      <c r="G428" s="130"/>
      <c r="H428" s="130"/>
      <c r="I428" s="130"/>
      <c r="J428" s="130"/>
      <c r="K428" s="130"/>
      <c r="L428" s="130"/>
      <c r="M428" s="68"/>
      <c r="N428" s="130"/>
      <c r="O428" s="130"/>
      <c r="P428" s="130"/>
      <c r="Q428" s="130"/>
      <c r="R428" s="130"/>
      <c r="S428" s="130"/>
      <c r="T428" s="130"/>
    </row>
    <row r="429" spans="2:21" ht="29" outlineLevel="1" x14ac:dyDescent="0.35">
      <c r="C429" s="224"/>
      <c r="D429" s="119" t="s">
        <v>168</v>
      </c>
      <c r="E429" s="68"/>
      <c r="F429" s="26"/>
      <c r="G429" s="26"/>
      <c r="H429" s="26"/>
      <c r="I429" s="26"/>
      <c r="J429" s="26"/>
      <c r="K429" s="26"/>
      <c r="L429" s="26"/>
      <c r="M429" s="68"/>
      <c r="N429" s="26"/>
      <c r="O429" s="26"/>
      <c r="P429" s="26"/>
      <c r="Q429" s="26"/>
      <c r="R429" s="26"/>
      <c r="S429" s="26"/>
      <c r="T429" s="26"/>
    </row>
    <row r="430" spans="2:21" ht="14.5" customHeight="1" outlineLevel="1" x14ac:dyDescent="0.35">
      <c r="C430" s="231" t="s">
        <v>169</v>
      </c>
      <c r="D430" s="232"/>
      <c r="E430" s="232"/>
      <c r="F430" s="232"/>
      <c r="G430" s="232"/>
      <c r="H430" s="232"/>
      <c r="I430" s="232"/>
      <c r="J430" s="232"/>
      <c r="K430" s="232"/>
      <c r="L430" s="233"/>
      <c r="M430" s="34"/>
      <c r="N430" s="34"/>
      <c r="O430" s="34"/>
      <c r="P430" s="34"/>
      <c r="Q430" s="34"/>
      <c r="R430" s="34"/>
      <c r="S430" s="34"/>
      <c r="T430" s="34"/>
      <c r="U430" s="8"/>
    </row>
    <row r="431" spans="2:21" outlineLevel="1" x14ac:dyDescent="0.35">
      <c r="C431" s="226"/>
      <c r="D431" s="227"/>
      <c r="E431" s="227"/>
      <c r="F431" s="227"/>
      <c r="G431" s="227"/>
      <c r="H431" s="227"/>
      <c r="I431" s="227"/>
      <c r="J431" s="227"/>
      <c r="K431" s="227"/>
      <c r="L431" s="228"/>
      <c r="M431" s="35"/>
      <c r="N431" s="35"/>
      <c r="O431" s="35"/>
      <c r="P431" s="35"/>
      <c r="Q431" s="35"/>
      <c r="R431" s="35"/>
      <c r="S431" s="35"/>
      <c r="T431" s="35"/>
    </row>
    <row r="432" spans="2:21" s="62" customFormat="1" ht="15.5" x14ac:dyDescent="0.35">
      <c r="B432" s="61"/>
      <c r="C432" s="39" t="str">
        <f>IF(_xlfn.XLOOKUP(B418,'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32" s="147"/>
    </row>
    <row r="433" spans="2:21" ht="21" x14ac:dyDescent="0.5">
      <c r="B433" s="50" t="str">
        <f>' P1 Countries of interest'!C57</f>
        <v>El Salvador</v>
      </c>
      <c r="C433" s="49"/>
      <c r="D433" s="150"/>
      <c r="E433" s="49"/>
      <c r="F433" s="49"/>
      <c r="G433" s="49"/>
      <c r="H433" s="49"/>
      <c r="I433" s="49"/>
      <c r="J433" s="49"/>
      <c r="K433" s="49"/>
      <c r="L433" s="49"/>
      <c r="M433" s="49"/>
      <c r="N433" s="49"/>
      <c r="O433" s="49"/>
      <c r="P433" s="49"/>
      <c r="Q433" s="49"/>
      <c r="R433" s="49"/>
      <c r="S433" s="49"/>
      <c r="T433" s="49"/>
    </row>
    <row r="434" spans="2:21" ht="14.5" customHeight="1" x14ac:dyDescent="0.35">
      <c r="B434" s="21"/>
      <c r="C434" s="39" t="str">
        <f>IF(_xlfn.XLOOKUP(B433,' P1 Countries of interest'!$C$53:$C$64,' P1 Countries of interest'!$E$53:$E$64,"",0)="Individual", "Please click the '+' sign on the left to place an individual bid","")</f>
        <v/>
      </c>
    </row>
    <row r="435" spans="2:21" ht="14.5" customHeight="1" outlineLevel="1" x14ac:dyDescent="0.35">
      <c r="B435" s="21"/>
      <c r="C435" s="110"/>
      <c r="D435" s="151"/>
      <c r="E435" s="68"/>
      <c r="F435" s="220" t="s">
        <v>143</v>
      </c>
      <c r="G435" s="220"/>
      <c r="H435" s="220"/>
      <c r="I435" s="220"/>
      <c r="J435" s="220"/>
      <c r="K435" s="220"/>
      <c r="L435" s="220"/>
      <c r="M435" s="68"/>
      <c r="N435" s="220" t="s">
        <v>144</v>
      </c>
      <c r="O435" s="220"/>
      <c r="P435" s="220"/>
      <c r="Q435" s="220"/>
      <c r="R435" s="220"/>
      <c r="S435" s="220"/>
      <c r="T435" s="220"/>
      <c r="U435" s="5"/>
    </row>
    <row r="436" spans="2:21" outlineLevel="1" x14ac:dyDescent="0.35">
      <c r="C436" s="242" t="str">
        <f>B433</f>
        <v>El Salvador</v>
      </c>
      <c r="D436" s="244" t="s">
        <v>145</v>
      </c>
      <c r="E436" s="68"/>
      <c r="F436" s="223" t="s">
        <v>146</v>
      </c>
      <c r="G436" s="223"/>
      <c r="H436" s="223"/>
      <c r="I436" s="223"/>
      <c r="J436" s="223"/>
      <c r="K436" s="223"/>
      <c r="L436" s="223"/>
      <c r="M436" s="68"/>
      <c r="N436" s="223" t="s">
        <v>147</v>
      </c>
      <c r="O436" s="223"/>
      <c r="P436" s="223"/>
      <c r="Q436" s="223"/>
      <c r="R436" s="223"/>
      <c r="S436" s="223"/>
      <c r="T436" s="223"/>
      <c r="U436" s="5"/>
    </row>
    <row r="437" spans="2:21" outlineLevel="1" x14ac:dyDescent="0.35">
      <c r="C437" s="243"/>
      <c r="D437" s="245"/>
      <c r="E437" s="68"/>
      <c r="F437" s="7" t="s">
        <v>148</v>
      </c>
      <c r="G437" s="7" t="s">
        <v>149</v>
      </c>
      <c r="H437" s="7" t="s">
        <v>150</v>
      </c>
      <c r="I437" s="7" t="s">
        <v>151</v>
      </c>
      <c r="J437" s="7" t="s">
        <v>152</v>
      </c>
      <c r="K437" s="7" t="s">
        <v>153</v>
      </c>
      <c r="L437" s="7" t="s">
        <v>154</v>
      </c>
      <c r="M437" s="68"/>
      <c r="N437" s="7" t="s">
        <v>155</v>
      </c>
      <c r="O437" s="7" t="s">
        <v>150</v>
      </c>
      <c r="P437" s="7" t="s">
        <v>151</v>
      </c>
      <c r="Q437" s="7" t="s">
        <v>152</v>
      </c>
      <c r="R437" s="7" t="s">
        <v>153</v>
      </c>
      <c r="S437" s="7" t="s">
        <v>156</v>
      </c>
      <c r="T437" s="7" t="s">
        <v>157</v>
      </c>
      <c r="U437" s="5"/>
    </row>
    <row r="438" spans="2:21" outlineLevel="1" x14ac:dyDescent="0.35">
      <c r="C438" s="99" t="s">
        <v>158</v>
      </c>
      <c r="D438" s="119" t="s">
        <v>159</v>
      </c>
      <c r="E438" s="68"/>
      <c r="F438" s="26"/>
      <c r="G438" s="26"/>
      <c r="H438" s="26"/>
      <c r="I438" s="26"/>
      <c r="J438" s="26"/>
      <c r="K438" s="26"/>
      <c r="L438" s="26"/>
      <c r="M438" s="68"/>
      <c r="N438" s="26"/>
      <c r="O438" s="26"/>
      <c r="P438" s="26"/>
      <c r="Q438" s="26"/>
      <c r="R438" s="26"/>
      <c r="S438" s="26"/>
      <c r="T438" s="26"/>
      <c r="U438" s="5"/>
    </row>
    <row r="439" spans="2:21" outlineLevel="1" x14ac:dyDescent="0.35">
      <c r="C439" s="224" t="s">
        <v>160</v>
      </c>
      <c r="D439" s="119" t="s">
        <v>161</v>
      </c>
      <c r="E439" s="68"/>
      <c r="F439" s="130"/>
      <c r="G439" s="130"/>
      <c r="H439" s="130"/>
      <c r="I439" s="130"/>
      <c r="J439" s="130"/>
      <c r="K439" s="130"/>
      <c r="L439" s="130"/>
      <c r="M439" s="68"/>
      <c r="N439" s="130"/>
      <c r="O439" s="130"/>
      <c r="P439" s="130"/>
      <c r="Q439" s="130"/>
      <c r="R439" s="130"/>
      <c r="S439" s="130"/>
      <c r="T439" s="130"/>
    </row>
    <row r="440" spans="2:21" ht="14.5" customHeight="1" outlineLevel="1" x14ac:dyDescent="0.35">
      <c r="C440" s="224"/>
      <c r="D440" s="119" t="s">
        <v>162</v>
      </c>
      <c r="E440" s="68"/>
      <c r="F440" s="26"/>
      <c r="G440" s="26"/>
      <c r="H440" s="26"/>
      <c r="I440" s="26"/>
      <c r="J440" s="26"/>
      <c r="K440" s="26"/>
      <c r="L440" s="26"/>
      <c r="M440" s="68"/>
      <c r="N440" s="26"/>
      <c r="O440" s="26"/>
      <c r="P440" s="26"/>
      <c r="Q440" s="26"/>
      <c r="R440" s="26"/>
      <c r="S440" s="26"/>
      <c r="T440" s="26"/>
    </row>
    <row r="441" spans="2:21" outlineLevel="1" x14ac:dyDescent="0.35">
      <c r="C441" s="224"/>
      <c r="D441" s="119" t="s">
        <v>163</v>
      </c>
      <c r="E441" s="68"/>
      <c r="F441" s="26"/>
      <c r="G441" s="26"/>
      <c r="H441" s="26"/>
      <c r="I441" s="26"/>
      <c r="J441" s="26"/>
      <c r="K441" s="26"/>
      <c r="L441" s="26"/>
      <c r="M441" s="68"/>
      <c r="N441" s="26"/>
      <c r="O441" s="26"/>
      <c r="P441" s="26"/>
      <c r="Q441" s="26"/>
      <c r="R441" s="26"/>
      <c r="S441" s="26"/>
      <c r="T441" s="26"/>
    </row>
    <row r="442" spans="2:21" outlineLevel="1" x14ac:dyDescent="0.35">
      <c r="C442" s="100" t="s">
        <v>164</v>
      </c>
      <c r="D442" s="120" t="s">
        <v>165</v>
      </c>
      <c r="E442" s="68"/>
      <c r="F442" s="26"/>
      <c r="G442" s="26"/>
      <c r="H442" s="26"/>
      <c r="I442" s="26"/>
      <c r="J442" s="26"/>
      <c r="K442" s="26"/>
      <c r="L442" s="26"/>
      <c r="M442" s="68"/>
      <c r="N442" s="26"/>
      <c r="O442" s="26"/>
      <c r="P442" s="26"/>
      <c r="Q442" s="26"/>
      <c r="R442" s="26"/>
      <c r="S442" s="26"/>
      <c r="T442" s="26"/>
    </row>
    <row r="443" spans="2:21" outlineLevel="1" x14ac:dyDescent="0.35">
      <c r="C443" s="224" t="s">
        <v>166</v>
      </c>
      <c r="D443" s="119" t="s">
        <v>167</v>
      </c>
      <c r="E443" s="68"/>
      <c r="F443" s="130"/>
      <c r="G443" s="130"/>
      <c r="H443" s="130"/>
      <c r="I443" s="130"/>
      <c r="J443" s="130"/>
      <c r="K443" s="130"/>
      <c r="L443" s="130"/>
      <c r="M443" s="68"/>
      <c r="N443" s="130"/>
      <c r="O443" s="130"/>
      <c r="P443" s="130"/>
      <c r="Q443" s="130"/>
      <c r="R443" s="130"/>
      <c r="S443" s="130"/>
      <c r="T443" s="130"/>
    </row>
    <row r="444" spans="2:21" ht="29" outlineLevel="1" x14ac:dyDescent="0.35">
      <c r="C444" s="224"/>
      <c r="D444" s="119" t="s">
        <v>168</v>
      </c>
      <c r="E444" s="68"/>
      <c r="F444" s="26"/>
      <c r="G444" s="26"/>
      <c r="H444" s="26"/>
      <c r="I444" s="26"/>
      <c r="J444" s="26"/>
      <c r="K444" s="26"/>
      <c r="L444" s="26"/>
      <c r="M444" s="68"/>
      <c r="N444" s="26"/>
      <c r="O444" s="26"/>
      <c r="P444" s="26"/>
      <c r="Q444" s="26"/>
      <c r="R444" s="26"/>
      <c r="S444" s="26"/>
      <c r="T444" s="26"/>
    </row>
    <row r="445" spans="2:21" ht="14.5" customHeight="1" outlineLevel="1" x14ac:dyDescent="0.35">
      <c r="C445" s="231" t="s">
        <v>169</v>
      </c>
      <c r="D445" s="232"/>
      <c r="E445" s="232"/>
      <c r="F445" s="232"/>
      <c r="G445" s="232"/>
      <c r="H445" s="232"/>
      <c r="I445" s="232"/>
      <c r="J445" s="232"/>
      <c r="K445" s="232"/>
      <c r="L445" s="233"/>
      <c r="M445" s="34"/>
      <c r="N445" s="34"/>
      <c r="O445" s="34"/>
      <c r="P445" s="34"/>
      <c r="Q445" s="34"/>
      <c r="R445" s="34"/>
      <c r="S445" s="34"/>
      <c r="T445" s="34"/>
      <c r="U445" s="8"/>
    </row>
    <row r="446" spans="2:21" outlineLevel="1" x14ac:dyDescent="0.35">
      <c r="C446" s="226"/>
      <c r="D446" s="227"/>
      <c r="E446" s="227"/>
      <c r="F446" s="227"/>
      <c r="G446" s="227"/>
      <c r="H446" s="227"/>
      <c r="I446" s="227"/>
      <c r="J446" s="227"/>
      <c r="K446" s="227"/>
      <c r="L446" s="228"/>
      <c r="M446" s="35"/>
      <c r="N446" s="35"/>
      <c r="O446" s="35"/>
      <c r="P446" s="35"/>
      <c r="Q446" s="35"/>
      <c r="R446" s="35"/>
      <c r="S446" s="35"/>
      <c r="T446" s="35"/>
    </row>
    <row r="447" spans="2:21" s="62" customFormat="1" ht="15.5" x14ac:dyDescent="0.35">
      <c r="B447" s="61"/>
      <c r="C447" s="39" t="str">
        <f>IF(_xlfn.XLOOKUP(B433,'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47" s="147"/>
    </row>
    <row r="448" spans="2:21" ht="21" x14ac:dyDescent="0.5">
      <c r="B448" s="50" t="str">
        <f>' P1 Countries of interest'!C58</f>
        <v>Guatemala</v>
      </c>
      <c r="C448" s="49"/>
      <c r="D448" s="150"/>
      <c r="E448" s="49"/>
      <c r="F448" s="49"/>
      <c r="G448" s="49"/>
      <c r="H448" s="49"/>
      <c r="I448" s="49"/>
      <c r="J448" s="49"/>
      <c r="K448" s="49"/>
      <c r="L448" s="49"/>
      <c r="M448" s="49"/>
      <c r="N448" s="49"/>
      <c r="O448" s="49"/>
      <c r="P448" s="49"/>
      <c r="Q448" s="49"/>
      <c r="R448" s="49"/>
      <c r="S448" s="49"/>
      <c r="T448" s="49"/>
    </row>
    <row r="449" spans="2:21" ht="14.5" customHeight="1" x14ac:dyDescent="0.35">
      <c r="B449" s="21"/>
      <c r="C449" s="39" t="str">
        <f>IF(_xlfn.XLOOKUP(B448,' P1 Countries of interest'!$C$53:$C$64,' P1 Countries of interest'!$E$53:$E$64,"",0)="Individual", "Please click the '+' sign on the left to place an individual bid","")</f>
        <v/>
      </c>
    </row>
    <row r="450" spans="2:21" ht="14.5" customHeight="1" outlineLevel="1" x14ac:dyDescent="0.35">
      <c r="B450" s="21"/>
      <c r="C450" s="110"/>
      <c r="D450" s="151"/>
      <c r="E450" s="68"/>
      <c r="F450" s="220" t="s">
        <v>143</v>
      </c>
      <c r="G450" s="220"/>
      <c r="H450" s="220"/>
      <c r="I450" s="220"/>
      <c r="J450" s="220"/>
      <c r="K450" s="220"/>
      <c r="L450" s="220"/>
      <c r="M450" s="68"/>
      <c r="N450" s="220" t="s">
        <v>144</v>
      </c>
      <c r="O450" s="220"/>
      <c r="P450" s="220"/>
      <c r="Q450" s="220"/>
      <c r="R450" s="220"/>
      <c r="S450" s="220"/>
      <c r="T450" s="220"/>
      <c r="U450" s="5"/>
    </row>
    <row r="451" spans="2:21" outlineLevel="1" x14ac:dyDescent="0.35">
      <c r="C451" s="242" t="str">
        <f>B448</f>
        <v>Guatemala</v>
      </c>
      <c r="D451" s="244" t="s">
        <v>145</v>
      </c>
      <c r="E451" s="68"/>
      <c r="F451" s="223" t="s">
        <v>146</v>
      </c>
      <c r="G451" s="223"/>
      <c r="H451" s="223"/>
      <c r="I451" s="223"/>
      <c r="J451" s="223"/>
      <c r="K451" s="223"/>
      <c r="L451" s="223"/>
      <c r="M451" s="68"/>
      <c r="N451" s="223" t="s">
        <v>147</v>
      </c>
      <c r="O451" s="223"/>
      <c r="P451" s="223"/>
      <c r="Q451" s="223"/>
      <c r="R451" s="223"/>
      <c r="S451" s="223"/>
      <c r="T451" s="223"/>
      <c r="U451" s="5"/>
    </row>
    <row r="452" spans="2:21" outlineLevel="1" x14ac:dyDescent="0.35">
      <c r="C452" s="243"/>
      <c r="D452" s="245"/>
      <c r="E452" s="68"/>
      <c r="F452" s="7" t="s">
        <v>148</v>
      </c>
      <c r="G452" s="7" t="s">
        <v>149</v>
      </c>
      <c r="H452" s="7" t="s">
        <v>150</v>
      </c>
      <c r="I452" s="7" t="s">
        <v>151</v>
      </c>
      <c r="J452" s="7" t="s">
        <v>152</v>
      </c>
      <c r="K452" s="7" t="s">
        <v>153</v>
      </c>
      <c r="L452" s="7" t="s">
        <v>154</v>
      </c>
      <c r="M452" s="68"/>
      <c r="N452" s="7" t="s">
        <v>155</v>
      </c>
      <c r="O452" s="7" t="s">
        <v>150</v>
      </c>
      <c r="P452" s="7" t="s">
        <v>151</v>
      </c>
      <c r="Q452" s="7" t="s">
        <v>152</v>
      </c>
      <c r="R452" s="7" t="s">
        <v>153</v>
      </c>
      <c r="S452" s="7" t="s">
        <v>156</v>
      </c>
      <c r="T452" s="7" t="s">
        <v>157</v>
      </c>
      <c r="U452" s="5"/>
    </row>
    <row r="453" spans="2:21" outlineLevel="1" x14ac:dyDescent="0.35">
      <c r="C453" s="99" t="s">
        <v>158</v>
      </c>
      <c r="D453" s="119" t="s">
        <v>159</v>
      </c>
      <c r="E453" s="68"/>
      <c r="F453" s="26"/>
      <c r="G453" s="26"/>
      <c r="H453" s="26"/>
      <c r="I453" s="26"/>
      <c r="J453" s="26"/>
      <c r="K453" s="26"/>
      <c r="L453" s="26"/>
      <c r="M453" s="68"/>
      <c r="N453" s="26"/>
      <c r="O453" s="26"/>
      <c r="P453" s="26"/>
      <c r="Q453" s="26"/>
      <c r="R453" s="26"/>
      <c r="S453" s="26"/>
      <c r="T453" s="26"/>
      <c r="U453" s="5"/>
    </row>
    <row r="454" spans="2:21" outlineLevel="1" x14ac:dyDescent="0.35">
      <c r="C454" s="224" t="s">
        <v>160</v>
      </c>
      <c r="D454" s="119" t="s">
        <v>161</v>
      </c>
      <c r="E454" s="68"/>
      <c r="F454" s="130"/>
      <c r="G454" s="130"/>
      <c r="H454" s="130"/>
      <c r="I454" s="130"/>
      <c r="J454" s="130"/>
      <c r="K454" s="130"/>
      <c r="L454" s="130"/>
      <c r="M454" s="68"/>
      <c r="N454" s="130"/>
      <c r="O454" s="130"/>
      <c r="P454" s="130"/>
      <c r="Q454" s="130"/>
      <c r="R454" s="130"/>
      <c r="S454" s="130"/>
      <c r="T454" s="130"/>
    </row>
    <row r="455" spans="2:21" ht="14.5" customHeight="1" outlineLevel="1" x14ac:dyDescent="0.35">
      <c r="C455" s="224"/>
      <c r="D455" s="119" t="s">
        <v>162</v>
      </c>
      <c r="E455" s="68"/>
      <c r="F455" s="26"/>
      <c r="G455" s="26"/>
      <c r="H455" s="26"/>
      <c r="I455" s="26"/>
      <c r="J455" s="26"/>
      <c r="K455" s="26"/>
      <c r="L455" s="26"/>
      <c r="M455" s="68"/>
      <c r="N455" s="26"/>
      <c r="O455" s="26"/>
      <c r="P455" s="26"/>
      <c r="Q455" s="26"/>
      <c r="R455" s="26"/>
      <c r="S455" s="26"/>
      <c r="T455" s="26"/>
    </row>
    <row r="456" spans="2:21" outlineLevel="1" x14ac:dyDescent="0.35">
      <c r="C456" s="224"/>
      <c r="D456" s="119" t="s">
        <v>163</v>
      </c>
      <c r="E456" s="68"/>
      <c r="F456" s="26"/>
      <c r="G456" s="26"/>
      <c r="H456" s="26"/>
      <c r="I456" s="26"/>
      <c r="J456" s="26"/>
      <c r="K456" s="26"/>
      <c r="L456" s="26"/>
      <c r="M456" s="68"/>
      <c r="N456" s="26"/>
      <c r="O456" s="26"/>
      <c r="P456" s="26"/>
      <c r="Q456" s="26"/>
      <c r="R456" s="26"/>
      <c r="S456" s="26"/>
      <c r="T456" s="26"/>
    </row>
    <row r="457" spans="2:21" outlineLevel="1" x14ac:dyDescent="0.35">
      <c r="C457" s="100" t="s">
        <v>164</v>
      </c>
      <c r="D457" s="120" t="s">
        <v>165</v>
      </c>
      <c r="E457" s="68"/>
      <c r="F457" s="26"/>
      <c r="G457" s="26"/>
      <c r="H457" s="26"/>
      <c r="I457" s="26"/>
      <c r="J457" s="26"/>
      <c r="K457" s="26"/>
      <c r="L457" s="26"/>
      <c r="M457" s="68"/>
      <c r="N457" s="26"/>
      <c r="O457" s="26"/>
      <c r="P457" s="26"/>
      <c r="Q457" s="26"/>
      <c r="R457" s="26"/>
      <c r="S457" s="26"/>
      <c r="T457" s="26"/>
    </row>
    <row r="458" spans="2:21" outlineLevel="1" x14ac:dyDescent="0.35">
      <c r="C458" s="224" t="s">
        <v>166</v>
      </c>
      <c r="D458" s="119" t="s">
        <v>167</v>
      </c>
      <c r="E458" s="68"/>
      <c r="F458" s="130"/>
      <c r="G458" s="130"/>
      <c r="H458" s="130"/>
      <c r="I458" s="130"/>
      <c r="J458" s="130"/>
      <c r="K458" s="130"/>
      <c r="L458" s="130"/>
      <c r="M458" s="68"/>
      <c r="N458" s="130"/>
      <c r="O458" s="130"/>
      <c r="P458" s="130"/>
      <c r="Q458" s="130"/>
      <c r="R458" s="130"/>
      <c r="S458" s="130"/>
      <c r="T458" s="130"/>
    </row>
    <row r="459" spans="2:21" ht="29" outlineLevel="1" x14ac:dyDescent="0.35">
      <c r="C459" s="224"/>
      <c r="D459" s="119" t="s">
        <v>168</v>
      </c>
      <c r="E459" s="68"/>
      <c r="F459" s="26"/>
      <c r="G459" s="26"/>
      <c r="H459" s="26"/>
      <c r="I459" s="26"/>
      <c r="J459" s="26"/>
      <c r="K459" s="26"/>
      <c r="L459" s="26"/>
      <c r="M459" s="68"/>
      <c r="N459" s="26"/>
      <c r="O459" s="26"/>
      <c r="P459" s="26"/>
      <c r="Q459" s="26"/>
      <c r="R459" s="26"/>
      <c r="S459" s="26"/>
      <c r="T459" s="26"/>
    </row>
    <row r="460" spans="2:21" ht="14.5" customHeight="1" outlineLevel="1" x14ac:dyDescent="0.35">
      <c r="C460" s="231" t="s">
        <v>169</v>
      </c>
      <c r="D460" s="232"/>
      <c r="E460" s="232"/>
      <c r="F460" s="232"/>
      <c r="G460" s="232"/>
      <c r="H460" s="232"/>
      <c r="I460" s="232"/>
      <c r="J460" s="232"/>
      <c r="K460" s="232"/>
      <c r="L460" s="233"/>
      <c r="M460" s="34"/>
      <c r="N460" s="34"/>
      <c r="O460" s="34"/>
      <c r="P460" s="34"/>
      <c r="Q460" s="34"/>
      <c r="R460" s="34"/>
      <c r="S460" s="34"/>
      <c r="T460" s="34"/>
      <c r="U460" s="8"/>
    </row>
    <row r="461" spans="2:21" outlineLevel="1" x14ac:dyDescent="0.35">
      <c r="C461" s="226"/>
      <c r="D461" s="227"/>
      <c r="E461" s="227"/>
      <c r="F461" s="227"/>
      <c r="G461" s="227"/>
      <c r="H461" s="227"/>
      <c r="I461" s="227"/>
      <c r="J461" s="227"/>
      <c r="K461" s="227"/>
      <c r="L461" s="228"/>
      <c r="M461" s="35"/>
      <c r="N461" s="35"/>
      <c r="O461" s="35"/>
      <c r="P461" s="35"/>
      <c r="Q461" s="35"/>
      <c r="R461" s="35"/>
      <c r="S461" s="35"/>
      <c r="T461" s="35"/>
    </row>
    <row r="462" spans="2:21" ht="18.5" x14ac:dyDescent="0.45">
      <c r="B462" s="21"/>
      <c r="C462" s="40" t="str">
        <f>IF(_xlfn.XLOOKUP(B448,'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row>
    <row r="463" spans="2:21" ht="21" x14ac:dyDescent="0.5">
      <c r="B463" s="50" t="str">
        <f>' P1 Countries of interest'!C59</f>
        <v>Guyana</v>
      </c>
      <c r="C463" s="49"/>
      <c r="D463" s="150"/>
      <c r="E463" s="49"/>
      <c r="F463" s="49"/>
      <c r="G463" s="49"/>
      <c r="H463" s="49"/>
      <c r="I463" s="49"/>
      <c r="J463" s="49"/>
      <c r="K463" s="49"/>
      <c r="L463" s="49"/>
      <c r="M463" s="49"/>
      <c r="N463" s="49"/>
      <c r="O463" s="49"/>
      <c r="P463" s="49"/>
      <c r="Q463" s="49"/>
      <c r="R463" s="49"/>
      <c r="S463" s="49"/>
      <c r="T463" s="49"/>
    </row>
    <row r="464" spans="2:21" ht="14.5" customHeight="1" x14ac:dyDescent="0.35">
      <c r="B464" s="21"/>
      <c r="C464" s="39" t="str">
        <f>IF(_xlfn.XLOOKUP(B463,' P1 Countries of interest'!$C$53:$C$64,' P1 Countries of interest'!$E$53:$E$64,"",0)="Individual", "Please click the '+' sign on the left to place an individual bid","")</f>
        <v/>
      </c>
    </row>
    <row r="465" spans="2:21" ht="14.5" customHeight="1" outlineLevel="1" x14ac:dyDescent="0.35">
      <c r="B465" s="21"/>
      <c r="C465" s="110"/>
      <c r="D465" s="151"/>
      <c r="E465" s="68"/>
      <c r="F465" s="220" t="s">
        <v>143</v>
      </c>
      <c r="G465" s="220"/>
      <c r="H465" s="220"/>
      <c r="I465" s="220"/>
      <c r="J465" s="220"/>
      <c r="K465" s="220"/>
      <c r="L465" s="220"/>
      <c r="M465" s="68"/>
      <c r="N465" s="220" t="s">
        <v>144</v>
      </c>
      <c r="O465" s="220"/>
      <c r="P465" s="220"/>
      <c r="Q465" s="220"/>
      <c r="R465" s="220"/>
      <c r="S465" s="220"/>
      <c r="T465" s="220"/>
      <c r="U465" s="5"/>
    </row>
    <row r="466" spans="2:21" outlineLevel="1" x14ac:dyDescent="0.35">
      <c r="C466" s="242" t="str">
        <f>B463</f>
        <v>Guyana</v>
      </c>
      <c r="D466" s="244" t="s">
        <v>145</v>
      </c>
      <c r="E466" s="68"/>
      <c r="F466" s="223" t="s">
        <v>146</v>
      </c>
      <c r="G466" s="223"/>
      <c r="H466" s="223"/>
      <c r="I466" s="223"/>
      <c r="J466" s="223"/>
      <c r="K466" s="223"/>
      <c r="L466" s="223"/>
      <c r="M466" s="68"/>
      <c r="N466" s="223" t="s">
        <v>147</v>
      </c>
      <c r="O466" s="223"/>
      <c r="P466" s="223"/>
      <c r="Q466" s="223"/>
      <c r="R466" s="223"/>
      <c r="S466" s="223"/>
      <c r="T466" s="223"/>
      <c r="U466" s="5"/>
    </row>
    <row r="467" spans="2:21" outlineLevel="1" x14ac:dyDescent="0.35">
      <c r="C467" s="243"/>
      <c r="D467" s="245"/>
      <c r="E467" s="68"/>
      <c r="F467" s="7" t="s">
        <v>148</v>
      </c>
      <c r="G467" s="7" t="s">
        <v>149</v>
      </c>
      <c r="H467" s="7" t="s">
        <v>150</v>
      </c>
      <c r="I467" s="7" t="s">
        <v>151</v>
      </c>
      <c r="J467" s="7" t="s">
        <v>152</v>
      </c>
      <c r="K467" s="7" t="s">
        <v>153</v>
      </c>
      <c r="L467" s="7" t="s">
        <v>154</v>
      </c>
      <c r="M467" s="68"/>
      <c r="N467" s="7" t="s">
        <v>155</v>
      </c>
      <c r="O467" s="7" t="s">
        <v>150</v>
      </c>
      <c r="P467" s="7" t="s">
        <v>151</v>
      </c>
      <c r="Q467" s="7" t="s">
        <v>152</v>
      </c>
      <c r="R467" s="7" t="s">
        <v>153</v>
      </c>
      <c r="S467" s="7" t="s">
        <v>156</v>
      </c>
      <c r="T467" s="7" t="s">
        <v>157</v>
      </c>
      <c r="U467" s="5"/>
    </row>
    <row r="468" spans="2:21" outlineLevel="1" x14ac:dyDescent="0.35">
      <c r="C468" s="99" t="s">
        <v>158</v>
      </c>
      <c r="D468" s="119" t="s">
        <v>159</v>
      </c>
      <c r="E468" s="68"/>
      <c r="F468" s="26"/>
      <c r="G468" s="26"/>
      <c r="H468" s="26"/>
      <c r="I468" s="26"/>
      <c r="J468" s="26"/>
      <c r="K468" s="26"/>
      <c r="L468" s="26"/>
      <c r="M468" s="68"/>
      <c r="N468" s="26"/>
      <c r="O468" s="26"/>
      <c r="P468" s="26"/>
      <c r="Q468" s="26"/>
      <c r="R468" s="26"/>
      <c r="S468" s="26"/>
      <c r="T468" s="26"/>
      <c r="U468" s="5"/>
    </row>
    <row r="469" spans="2:21" outlineLevel="1" x14ac:dyDescent="0.35">
      <c r="C469" s="224" t="s">
        <v>160</v>
      </c>
      <c r="D469" s="119" t="s">
        <v>161</v>
      </c>
      <c r="E469" s="68"/>
      <c r="F469" s="130"/>
      <c r="G469" s="130"/>
      <c r="H469" s="130"/>
      <c r="I469" s="130"/>
      <c r="J469" s="130"/>
      <c r="K469" s="130"/>
      <c r="L469" s="130"/>
      <c r="M469" s="68"/>
      <c r="N469" s="130"/>
      <c r="O469" s="130"/>
      <c r="P469" s="130"/>
      <c r="Q469" s="130"/>
      <c r="R469" s="130"/>
      <c r="S469" s="130"/>
      <c r="T469" s="130"/>
    </row>
    <row r="470" spans="2:21" ht="14.5" customHeight="1" outlineLevel="1" x14ac:dyDescent="0.35">
      <c r="C470" s="224"/>
      <c r="D470" s="119" t="s">
        <v>162</v>
      </c>
      <c r="E470" s="68"/>
      <c r="F470" s="26"/>
      <c r="G470" s="26"/>
      <c r="H470" s="26"/>
      <c r="I470" s="26"/>
      <c r="J470" s="26"/>
      <c r="K470" s="26"/>
      <c r="L470" s="26"/>
      <c r="M470" s="68"/>
      <c r="N470" s="26"/>
      <c r="O470" s="26"/>
      <c r="P470" s="26"/>
      <c r="Q470" s="26"/>
      <c r="R470" s="26"/>
      <c r="S470" s="26"/>
      <c r="T470" s="26"/>
    </row>
    <row r="471" spans="2:21" outlineLevel="1" x14ac:dyDescent="0.35">
      <c r="C471" s="224"/>
      <c r="D471" s="119" t="s">
        <v>163</v>
      </c>
      <c r="E471" s="68"/>
      <c r="F471" s="26"/>
      <c r="G471" s="26"/>
      <c r="H471" s="26"/>
      <c r="I471" s="26"/>
      <c r="J471" s="26"/>
      <c r="K471" s="26"/>
      <c r="L471" s="26"/>
      <c r="M471" s="68"/>
      <c r="N471" s="26"/>
      <c r="O471" s="26"/>
      <c r="P471" s="26"/>
      <c r="Q471" s="26"/>
      <c r="R471" s="26"/>
      <c r="S471" s="26"/>
      <c r="T471" s="26"/>
    </row>
    <row r="472" spans="2:21" outlineLevel="1" x14ac:dyDescent="0.35">
      <c r="C472" s="100" t="s">
        <v>164</v>
      </c>
      <c r="D472" s="120" t="s">
        <v>165</v>
      </c>
      <c r="E472" s="68"/>
      <c r="F472" s="26"/>
      <c r="G472" s="26"/>
      <c r="H472" s="26"/>
      <c r="I472" s="26"/>
      <c r="J472" s="26"/>
      <c r="K472" s="26"/>
      <c r="L472" s="26"/>
      <c r="M472" s="68"/>
      <c r="N472" s="26"/>
      <c r="O472" s="26"/>
      <c r="P472" s="26"/>
      <c r="Q472" s="26"/>
      <c r="R472" s="26"/>
      <c r="S472" s="26"/>
      <c r="T472" s="26"/>
    </row>
    <row r="473" spans="2:21" outlineLevel="1" x14ac:dyDescent="0.35">
      <c r="C473" s="224" t="s">
        <v>166</v>
      </c>
      <c r="D473" s="119" t="s">
        <v>167</v>
      </c>
      <c r="E473" s="68"/>
      <c r="F473" s="130"/>
      <c r="G473" s="130"/>
      <c r="H473" s="130"/>
      <c r="I473" s="130"/>
      <c r="J473" s="130"/>
      <c r="K473" s="130"/>
      <c r="L473" s="130"/>
      <c r="M473" s="68"/>
      <c r="N473" s="130"/>
      <c r="O473" s="130"/>
      <c r="P473" s="130"/>
      <c r="Q473" s="130"/>
      <c r="R473" s="130"/>
      <c r="S473" s="130"/>
      <c r="T473" s="130"/>
    </row>
    <row r="474" spans="2:21" ht="29" outlineLevel="1" x14ac:dyDescent="0.35">
      <c r="C474" s="224"/>
      <c r="D474" s="119" t="s">
        <v>168</v>
      </c>
      <c r="E474" s="68"/>
      <c r="F474" s="26"/>
      <c r="G474" s="26"/>
      <c r="H474" s="26"/>
      <c r="I474" s="26"/>
      <c r="J474" s="26"/>
      <c r="K474" s="26"/>
      <c r="L474" s="26"/>
      <c r="M474" s="68"/>
      <c r="N474" s="26"/>
      <c r="O474" s="26"/>
      <c r="P474" s="26"/>
      <c r="Q474" s="26"/>
      <c r="R474" s="26"/>
      <c r="S474" s="26"/>
      <c r="T474" s="26"/>
    </row>
    <row r="475" spans="2:21" ht="14.5" customHeight="1" outlineLevel="1" x14ac:dyDescent="0.35">
      <c r="C475" s="231" t="s">
        <v>169</v>
      </c>
      <c r="D475" s="232"/>
      <c r="E475" s="232"/>
      <c r="F475" s="232"/>
      <c r="G475" s="232"/>
      <c r="H475" s="232"/>
      <c r="I475" s="232"/>
      <c r="J475" s="232"/>
      <c r="K475" s="232"/>
      <c r="L475" s="233"/>
      <c r="M475" s="34"/>
      <c r="N475" s="34"/>
      <c r="O475" s="34"/>
      <c r="P475" s="34"/>
      <c r="Q475" s="34"/>
      <c r="R475" s="34"/>
      <c r="S475" s="34"/>
      <c r="T475" s="34"/>
      <c r="U475" s="8"/>
    </row>
    <row r="476" spans="2:21" outlineLevel="1" x14ac:dyDescent="0.35">
      <c r="C476" s="226"/>
      <c r="D476" s="227"/>
      <c r="E476" s="227"/>
      <c r="F476" s="227"/>
      <c r="G476" s="227"/>
      <c r="H476" s="227"/>
      <c r="I476" s="227"/>
      <c r="J476" s="227"/>
      <c r="K476" s="227"/>
      <c r="L476" s="228"/>
      <c r="M476" s="35"/>
      <c r="N476" s="35"/>
      <c r="O476" s="35"/>
      <c r="P476" s="35"/>
      <c r="Q476" s="35"/>
      <c r="R476" s="35"/>
      <c r="S476" s="35"/>
      <c r="T476" s="35"/>
    </row>
    <row r="477" spans="2:21" s="62" customFormat="1" ht="15.5" x14ac:dyDescent="0.35">
      <c r="B477" s="61"/>
      <c r="C477" s="39" t="str">
        <f>IF(_xlfn.XLOOKUP(B463,'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77" s="147"/>
    </row>
    <row r="478" spans="2:21" ht="21" x14ac:dyDescent="0.5">
      <c r="B478" s="50" t="str">
        <f>' P1 Countries of interest'!C60</f>
        <v>Honduras</v>
      </c>
      <c r="C478" s="49"/>
      <c r="D478" s="150"/>
      <c r="E478" s="49"/>
      <c r="F478" s="49"/>
      <c r="G478" s="49"/>
      <c r="H478" s="49"/>
      <c r="I478" s="49"/>
      <c r="J478" s="49"/>
      <c r="K478" s="49"/>
      <c r="L478" s="49"/>
      <c r="M478" s="49"/>
      <c r="N478" s="49"/>
      <c r="O478" s="49"/>
      <c r="P478" s="49"/>
      <c r="Q478" s="49"/>
      <c r="R478" s="49"/>
      <c r="S478" s="49"/>
      <c r="T478" s="49"/>
    </row>
    <row r="479" spans="2:21" ht="14.5" customHeight="1" x14ac:dyDescent="0.35">
      <c r="B479" s="21"/>
      <c r="C479" s="39" t="str">
        <f>IF(_xlfn.XLOOKUP(B478,' P1 Countries of interest'!$C$53:$C$64,' P1 Countries of interest'!$E$53:$E$64,"",0)="Individual", "Please click the '+' sign on the left to place an individual bid","")</f>
        <v/>
      </c>
    </row>
    <row r="480" spans="2:21" ht="14.5" customHeight="1" outlineLevel="1" x14ac:dyDescent="0.35">
      <c r="B480" s="21"/>
      <c r="C480" s="110"/>
      <c r="D480" s="151"/>
      <c r="E480" s="68"/>
      <c r="F480" s="220" t="s">
        <v>143</v>
      </c>
      <c r="G480" s="220"/>
      <c r="H480" s="220"/>
      <c r="I480" s="220"/>
      <c r="J480" s="220"/>
      <c r="K480" s="220"/>
      <c r="L480" s="220"/>
      <c r="M480" s="68"/>
      <c r="N480" s="220" t="s">
        <v>144</v>
      </c>
      <c r="O480" s="220"/>
      <c r="P480" s="220"/>
      <c r="Q480" s="220"/>
      <c r="R480" s="220"/>
      <c r="S480" s="220"/>
      <c r="T480" s="220"/>
      <c r="U480" s="5"/>
    </row>
    <row r="481" spans="2:21" outlineLevel="1" x14ac:dyDescent="0.35">
      <c r="C481" s="242" t="str">
        <f>B478</f>
        <v>Honduras</v>
      </c>
      <c r="D481" s="244" t="s">
        <v>145</v>
      </c>
      <c r="E481" s="68"/>
      <c r="F481" s="223" t="s">
        <v>146</v>
      </c>
      <c r="G481" s="223"/>
      <c r="H481" s="223"/>
      <c r="I481" s="223"/>
      <c r="J481" s="223"/>
      <c r="K481" s="223"/>
      <c r="L481" s="223"/>
      <c r="M481" s="68"/>
      <c r="N481" s="223" t="s">
        <v>147</v>
      </c>
      <c r="O481" s="223"/>
      <c r="P481" s="223"/>
      <c r="Q481" s="223"/>
      <c r="R481" s="223"/>
      <c r="S481" s="223"/>
      <c r="T481" s="223"/>
      <c r="U481" s="5"/>
    </row>
    <row r="482" spans="2:21" outlineLevel="1" x14ac:dyDescent="0.35">
      <c r="C482" s="243"/>
      <c r="D482" s="245"/>
      <c r="E482" s="68"/>
      <c r="F482" s="7" t="s">
        <v>148</v>
      </c>
      <c r="G482" s="7" t="s">
        <v>149</v>
      </c>
      <c r="H482" s="7" t="s">
        <v>150</v>
      </c>
      <c r="I482" s="7" t="s">
        <v>151</v>
      </c>
      <c r="J482" s="7" t="s">
        <v>152</v>
      </c>
      <c r="K482" s="7" t="s">
        <v>153</v>
      </c>
      <c r="L482" s="7" t="s">
        <v>154</v>
      </c>
      <c r="M482" s="68"/>
      <c r="N482" s="7" t="s">
        <v>155</v>
      </c>
      <c r="O482" s="7" t="s">
        <v>150</v>
      </c>
      <c r="P482" s="7" t="s">
        <v>151</v>
      </c>
      <c r="Q482" s="7" t="s">
        <v>152</v>
      </c>
      <c r="R482" s="7" t="s">
        <v>153</v>
      </c>
      <c r="S482" s="7" t="s">
        <v>156</v>
      </c>
      <c r="T482" s="7" t="s">
        <v>157</v>
      </c>
      <c r="U482" s="5"/>
    </row>
    <row r="483" spans="2:21" outlineLevel="1" x14ac:dyDescent="0.35">
      <c r="C483" s="99" t="s">
        <v>158</v>
      </c>
      <c r="D483" s="119" t="s">
        <v>159</v>
      </c>
      <c r="E483" s="68"/>
      <c r="F483" s="26"/>
      <c r="G483" s="26"/>
      <c r="H483" s="26"/>
      <c r="I483" s="26"/>
      <c r="J483" s="26"/>
      <c r="K483" s="26"/>
      <c r="L483" s="26"/>
      <c r="M483" s="68"/>
      <c r="N483" s="26"/>
      <c r="O483" s="26"/>
      <c r="P483" s="26"/>
      <c r="Q483" s="26"/>
      <c r="R483" s="26"/>
      <c r="S483" s="26"/>
      <c r="T483" s="26"/>
      <c r="U483" s="5"/>
    </row>
    <row r="484" spans="2:21" outlineLevel="1" x14ac:dyDescent="0.35">
      <c r="C484" s="224" t="s">
        <v>160</v>
      </c>
      <c r="D484" s="119" t="s">
        <v>161</v>
      </c>
      <c r="E484" s="68"/>
      <c r="F484" s="130"/>
      <c r="G484" s="130"/>
      <c r="H484" s="130"/>
      <c r="I484" s="130"/>
      <c r="J484" s="130"/>
      <c r="K484" s="130"/>
      <c r="L484" s="130"/>
      <c r="M484" s="68"/>
      <c r="N484" s="130"/>
      <c r="O484" s="130"/>
      <c r="P484" s="130"/>
      <c r="Q484" s="130"/>
      <c r="R484" s="130"/>
      <c r="S484" s="130"/>
      <c r="T484" s="130"/>
    </row>
    <row r="485" spans="2:21" ht="14.5" customHeight="1" outlineLevel="1" x14ac:dyDescent="0.35">
      <c r="C485" s="224"/>
      <c r="D485" s="119" t="s">
        <v>162</v>
      </c>
      <c r="E485" s="68"/>
      <c r="F485" s="26"/>
      <c r="G485" s="26"/>
      <c r="H485" s="26"/>
      <c r="I485" s="26"/>
      <c r="J485" s="26"/>
      <c r="K485" s="26"/>
      <c r="L485" s="26"/>
      <c r="M485" s="68"/>
      <c r="N485" s="26"/>
      <c r="O485" s="26"/>
      <c r="P485" s="26"/>
      <c r="Q485" s="26"/>
      <c r="R485" s="26"/>
      <c r="S485" s="26"/>
      <c r="T485" s="26"/>
    </row>
    <row r="486" spans="2:21" outlineLevel="1" x14ac:dyDescent="0.35">
      <c r="C486" s="224"/>
      <c r="D486" s="119" t="s">
        <v>163</v>
      </c>
      <c r="E486" s="68"/>
      <c r="F486" s="26"/>
      <c r="G486" s="26"/>
      <c r="H486" s="26"/>
      <c r="I486" s="26"/>
      <c r="J486" s="26"/>
      <c r="K486" s="26"/>
      <c r="L486" s="26"/>
      <c r="M486" s="68"/>
      <c r="N486" s="26"/>
      <c r="O486" s="26"/>
      <c r="P486" s="26"/>
      <c r="Q486" s="26"/>
      <c r="R486" s="26"/>
      <c r="S486" s="26"/>
      <c r="T486" s="26"/>
    </row>
    <row r="487" spans="2:21" outlineLevel="1" x14ac:dyDescent="0.35">
      <c r="C487" s="100" t="s">
        <v>164</v>
      </c>
      <c r="D487" s="120" t="s">
        <v>165</v>
      </c>
      <c r="E487" s="68"/>
      <c r="F487" s="26"/>
      <c r="G487" s="26"/>
      <c r="H487" s="26"/>
      <c r="I487" s="26"/>
      <c r="J487" s="26"/>
      <c r="K487" s="26"/>
      <c r="L487" s="26"/>
      <c r="M487" s="68"/>
      <c r="N487" s="26"/>
      <c r="O487" s="26"/>
      <c r="P487" s="26"/>
      <c r="Q487" s="26"/>
      <c r="R487" s="26"/>
      <c r="S487" s="26"/>
      <c r="T487" s="26"/>
    </row>
    <row r="488" spans="2:21" outlineLevel="1" x14ac:dyDescent="0.35">
      <c r="C488" s="224" t="s">
        <v>166</v>
      </c>
      <c r="D488" s="119" t="s">
        <v>167</v>
      </c>
      <c r="E488" s="68"/>
      <c r="F488" s="130"/>
      <c r="G488" s="130"/>
      <c r="H488" s="130"/>
      <c r="I488" s="130"/>
      <c r="J488" s="130"/>
      <c r="K488" s="130"/>
      <c r="L488" s="130"/>
      <c r="M488" s="68"/>
      <c r="N488" s="130"/>
      <c r="O488" s="130"/>
      <c r="P488" s="130"/>
      <c r="Q488" s="130"/>
      <c r="R488" s="130"/>
      <c r="S488" s="130"/>
      <c r="T488" s="130"/>
    </row>
    <row r="489" spans="2:21" ht="29" outlineLevel="1" x14ac:dyDescent="0.35">
      <c r="C489" s="224"/>
      <c r="D489" s="119" t="s">
        <v>168</v>
      </c>
      <c r="E489" s="68"/>
      <c r="F489" s="26"/>
      <c r="G489" s="26"/>
      <c r="H489" s="26"/>
      <c r="I489" s="26"/>
      <c r="J489" s="26"/>
      <c r="K489" s="26"/>
      <c r="L489" s="26"/>
      <c r="M489" s="68"/>
      <c r="N489" s="26"/>
      <c r="O489" s="26"/>
      <c r="P489" s="26"/>
      <c r="Q489" s="26"/>
      <c r="R489" s="26"/>
      <c r="S489" s="26"/>
      <c r="T489" s="26"/>
    </row>
    <row r="490" spans="2:21" ht="14.5" customHeight="1" outlineLevel="1" x14ac:dyDescent="0.35">
      <c r="C490" s="231" t="s">
        <v>169</v>
      </c>
      <c r="D490" s="232"/>
      <c r="E490" s="232"/>
      <c r="F490" s="232"/>
      <c r="G490" s="232"/>
      <c r="H490" s="232"/>
      <c r="I490" s="232"/>
      <c r="J490" s="232"/>
      <c r="K490" s="232"/>
      <c r="L490" s="233"/>
      <c r="M490" s="34"/>
      <c r="N490" s="34"/>
      <c r="O490" s="34"/>
      <c r="P490" s="34"/>
      <c r="Q490" s="34"/>
      <c r="R490" s="34"/>
      <c r="S490" s="34"/>
      <c r="T490" s="34"/>
      <c r="U490" s="8"/>
    </row>
    <row r="491" spans="2:21" outlineLevel="1" x14ac:dyDescent="0.35">
      <c r="C491" s="226"/>
      <c r="D491" s="227"/>
      <c r="E491" s="227"/>
      <c r="F491" s="227"/>
      <c r="G491" s="227"/>
      <c r="H491" s="227"/>
      <c r="I491" s="227"/>
      <c r="J491" s="227"/>
      <c r="K491" s="227"/>
      <c r="L491" s="228"/>
      <c r="M491" s="35"/>
      <c r="N491" s="35"/>
      <c r="O491" s="35"/>
      <c r="P491" s="35"/>
      <c r="Q491" s="35"/>
      <c r="R491" s="35"/>
      <c r="S491" s="35"/>
      <c r="T491" s="35"/>
    </row>
    <row r="492" spans="2:21" s="62" customFormat="1" ht="15.5" x14ac:dyDescent="0.35">
      <c r="C492" s="39" t="str">
        <f>IF(_xlfn.XLOOKUP(B478,'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492" s="147"/>
    </row>
    <row r="493" spans="2:21" ht="21" x14ac:dyDescent="0.5">
      <c r="B493" s="50" t="str">
        <f>' P1 Countries of interest'!C61</f>
        <v>Jamaica</v>
      </c>
      <c r="C493" s="49"/>
      <c r="D493" s="150"/>
      <c r="E493" s="49"/>
      <c r="F493" s="49"/>
      <c r="G493" s="49"/>
      <c r="H493" s="49"/>
      <c r="I493" s="49"/>
      <c r="J493" s="49"/>
      <c r="K493" s="49"/>
      <c r="L493" s="49"/>
      <c r="M493" s="49"/>
      <c r="N493" s="49"/>
      <c r="O493" s="49"/>
      <c r="P493" s="49"/>
      <c r="Q493" s="49"/>
      <c r="R493" s="49"/>
      <c r="S493" s="49"/>
      <c r="T493" s="49"/>
    </row>
    <row r="494" spans="2:21" ht="14.5" customHeight="1" x14ac:dyDescent="0.35">
      <c r="B494" s="21"/>
      <c r="C494" s="39" t="str">
        <f>IF(_xlfn.XLOOKUP(B493,' P1 Countries of interest'!$C$53:$C$64,' P1 Countries of interest'!$E$53:$E$64,"",0)="Individual", "Please click the '+' sign on the left to place an individual bid","")</f>
        <v/>
      </c>
    </row>
    <row r="495" spans="2:21" ht="14.5" customHeight="1" outlineLevel="1" x14ac:dyDescent="0.35">
      <c r="B495" s="21"/>
      <c r="C495" s="110"/>
      <c r="D495" s="151"/>
      <c r="E495" s="68"/>
      <c r="F495" s="220" t="s">
        <v>143</v>
      </c>
      <c r="G495" s="220"/>
      <c r="H495" s="220"/>
      <c r="I495" s="220"/>
      <c r="J495" s="220"/>
      <c r="K495" s="220"/>
      <c r="L495" s="220"/>
      <c r="M495" s="68"/>
      <c r="N495" s="220" t="s">
        <v>144</v>
      </c>
      <c r="O495" s="220"/>
      <c r="P495" s="220"/>
      <c r="Q495" s="220"/>
      <c r="R495" s="220"/>
      <c r="S495" s="220"/>
      <c r="T495" s="220"/>
      <c r="U495" s="5"/>
    </row>
    <row r="496" spans="2:21" outlineLevel="1" x14ac:dyDescent="0.35">
      <c r="C496" s="242" t="str">
        <f>B493</f>
        <v>Jamaica</v>
      </c>
      <c r="D496" s="244" t="s">
        <v>145</v>
      </c>
      <c r="E496" s="68"/>
      <c r="F496" s="223" t="s">
        <v>146</v>
      </c>
      <c r="G496" s="223"/>
      <c r="H496" s="223"/>
      <c r="I496" s="223"/>
      <c r="J496" s="223"/>
      <c r="K496" s="223"/>
      <c r="L496" s="223"/>
      <c r="M496" s="68"/>
      <c r="N496" s="223" t="s">
        <v>147</v>
      </c>
      <c r="O496" s="223"/>
      <c r="P496" s="223"/>
      <c r="Q496" s="223"/>
      <c r="R496" s="223"/>
      <c r="S496" s="223"/>
      <c r="T496" s="223"/>
      <c r="U496" s="5"/>
    </row>
    <row r="497" spans="2:21" outlineLevel="1" x14ac:dyDescent="0.35">
      <c r="C497" s="243"/>
      <c r="D497" s="245"/>
      <c r="E497" s="68"/>
      <c r="F497" s="7" t="s">
        <v>148</v>
      </c>
      <c r="G497" s="7" t="s">
        <v>149</v>
      </c>
      <c r="H497" s="7" t="s">
        <v>150</v>
      </c>
      <c r="I497" s="7" t="s">
        <v>151</v>
      </c>
      <c r="J497" s="7" t="s">
        <v>152</v>
      </c>
      <c r="K497" s="7" t="s">
        <v>153</v>
      </c>
      <c r="L497" s="7" t="s">
        <v>154</v>
      </c>
      <c r="M497" s="68"/>
      <c r="N497" s="7" t="s">
        <v>155</v>
      </c>
      <c r="O497" s="7" t="s">
        <v>150</v>
      </c>
      <c r="P497" s="7" t="s">
        <v>151</v>
      </c>
      <c r="Q497" s="7" t="s">
        <v>152</v>
      </c>
      <c r="R497" s="7" t="s">
        <v>153</v>
      </c>
      <c r="S497" s="7" t="s">
        <v>156</v>
      </c>
      <c r="T497" s="7" t="s">
        <v>157</v>
      </c>
      <c r="U497" s="5"/>
    </row>
    <row r="498" spans="2:21" outlineLevel="1" x14ac:dyDescent="0.35">
      <c r="C498" s="99" t="s">
        <v>158</v>
      </c>
      <c r="D498" s="119" t="s">
        <v>159</v>
      </c>
      <c r="E498" s="68"/>
      <c r="F498" s="26"/>
      <c r="G498" s="26"/>
      <c r="H498" s="26"/>
      <c r="I498" s="26"/>
      <c r="J498" s="26"/>
      <c r="K498" s="26"/>
      <c r="L498" s="26"/>
      <c r="M498" s="68"/>
      <c r="N498" s="26"/>
      <c r="O498" s="26"/>
      <c r="P498" s="26"/>
      <c r="Q498" s="26"/>
      <c r="R498" s="26"/>
      <c r="S498" s="26"/>
      <c r="T498" s="26"/>
      <c r="U498" s="5"/>
    </row>
    <row r="499" spans="2:21" outlineLevel="1" x14ac:dyDescent="0.35">
      <c r="C499" s="224" t="s">
        <v>160</v>
      </c>
      <c r="D499" s="119" t="s">
        <v>161</v>
      </c>
      <c r="E499" s="68"/>
      <c r="F499" s="130"/>
      <c r="G499" s="130"/>
      <c r="H499" s="130"/>
      <c r="I499" s="130"/>
      <c r="J499" s="130"/>
      <c r="K499" s="130"/>
      <c r="L499" s="130"/>
      <c r="M499" s="68"/>
      <c r="N499" s="130"/>
      <c r="O499" s="130"/>
      <c r="P499" s="130"/>
      <c r="Q499" s="130"/>
      <c r="R499" s="130"/>
      <c r="S499" s="130"/>
      <c r="T499" s="130"/>
    </row>
    <row r="500" spans="2:21" ht="14.5" customHeight="1" outlineLevel="1" x14ac:dyDescent="0.35">
      <c r="C500" s="224"/>
      <c r="D500" s="119" t="s">
        <v>162</v>
      </c>
      <c r="E500" s="68"/>
      <c r="F500" s="26"/>
      <c r="G500" s="26"/>
      <c r="H500" s="26"/>
      <c r="I500" s="26"/>
      <c r="J500" s="26"/>
      <c r="K500" s="26"/>
      <c r="L500" s="26"/>
      <c r="M500" s="68"/>
      <c r="N500" s="26"/>
      <c r="O500" s="26"/>
      <c r="P500" s="26"/>
      <c r="Q500" s="26"/>
      <c r="R500" s="26"/>
      <c r="S500" s="26"/>
      <c r="T500" s="26"/>
    </row>
    <row r="501" spans="2:21" outlineLevel="1" x14ac:dyDescent="0.35">
      <c r="C501" s="224"/>
      <c r="D501" s="119" t="s">
        <v>163</v>
      </c>
      <c r="E501" s="68"/>
      <c r="F501" s="26"/>
      <c r="G501" s="26"/>
      <c r="H501" s="26"/>
      <c r="I501" s="26"/>
      <c r="J501" s="26"/>
      <c r="K501" s="26"/>
      <c r="L501" s="26"/>
      <c r="M501" s="68"/>
      <c r="N501" s="26"/>
      <c r="O501" s="26"/>
      <c r="P501" s="26"/>
      <c r="Q501" s="26"/>
      <c r="R501" s="26"/>
      <c r="S501" s="26"/>
      <c r="T501" s="26"/>
    </row>
    <row r="502" spans="2:21" outlineLevel="1" x14ac:dyDescent="0.35">
      <c r="C502" s="100" t="s">
        <v>164</v>
      </c>
      <c r="D502" s="120" t="s">
        <v>165</v>
      </c>
      <c r="E502" s="68"/>
      <c r="F502" s="26"/>
      <c r="G502" s="26"/>
      <c r="H502" s="26"/>
      <c r="I502" s="26"/>
      <c r="J502" s="26"/>
      <c r="K502" s="26"/>
      <c r="L502" s="26"/>
      <c r="M502" s="68"/>
      <c r="N502" s="26"/>
      <c r="O502" s="26"/>
      <c r="P502" s="26"/>
      <c r="Q502" s="26"/>
      <c r="R502" s="26"/>
      <c r="S502" s="26"/>
      <c r="T502" s="26"/>
    </row>
    <row r="503" spans="2:21" outlineLevel="1" x14ac:dyDescent="0.35">
      <c r="C503" s="224" t="s">
        <v>166</v>
      </c>
      <c r="D503" s="119" t="s">
        <v>167</v>
      </c>
      <c r="E503" s="68"/>
      <c r="F503" s="130"/>
      <c r="G503" s="130"/>
      <c r="H503" s="130"/>
      <c r="I503" s="130"/>
      <c r="J503" s="130"/>
      <c r="K503" s="130"/>
      <c r="L503" s="130"/>
      <c r="M503" s="68"/>
      <c r="N503" s="130"/>
      <c r="O503" s="130"/>
      <c r="P503" s="130"/>
      <c r="Q503" s="130"/>
      <c r="R503" s="130"/>
      <c r="S503" s="130"/>
      <c r="T503" s="130"/>
    </row>
    <row r="504" spans="2:21" ht="29" outlineLevel="1" x14ac:dyDescent="0.35">
      <c r="C504" s="224"/>
      <c r="D504" s="119" t="s">
        <v>168</v>
      </c>
      <c r="E504" s="68"/>
      <c r="F504" s="26"/>
      <c r="G504" s="26"/>
      <c r="H504" s="26"/>
      <c r="I504" s="26"/>
      <c r="J504" s="26"/>
      <c r="K504" s="26"/>
      <c r="L504" s="26"/>
      <c r="M504" s="68"/>
      <c r="N504" s="26"/>
      <c r="O504" s="26"/>
      <c r="P504" s="26"/>
      <c r="Q504" s="26"/>
      <c r="R504" s="26"/>
      <c r="S504" s="26"/>
      <c r="T504" s="26"/>
    </row>
    <row r="505" spans="2:21" ht="14.5" customHeight="1" outlineLevel="1" x14ac:dyDescent="0.35">
      <c r="C505" s="231" t="s">
        <v>169</v>
      </c>
      <c r="D505" s="232"/>
      <c r="E505" s="232"/>
      <c r="F505" s="232"/>
      <c r="G505" s="232"/>
      <c r="H505" s="232"/>
      <c r="I505" s="232"/>
      <c r="J505" s="232"/>
      <c r="K505" s="232"/>
      <c r="L505" s="233"/>
      <c r="M505" s="34"/>
      <c r="N505" s="34"/>
      <c r="O505" s="34"/>
      <c r="P505" s="34"/>
      <c r="Q505" s="34"/>
      <c r="R505" s="34"/>
      <c r="S505" s="34"/>
      <c r="T505" s="34"/>
      <c r="U505" s="8"/>
    </row>
    <row r="506" spans="2:21" outlineLevel="1" x14ac:dyDescent="0.35">
      <c r="C506" s="226"/>
      <c r="D506" s="227"/>
      <c r="E506" s="227"/>
      <c r="F506" s="227"/>
      <c r="G506" s="227"/>
      <c r="H506" s="227"/>
      <c r="I506" s="227"/>
      <c r="J506" s="227"/>
      <c r="K506" s="227"/>
      <c r="L506" s="228"/>
      <c r="M506" s="35"/>
      <c r="N506" s="35"/>
      <c r="O506" s="35"/>
      <c r="P506" s="35"/>
      <c r="Q506" s="35"/>
      <c r="R506" s="35"/>
      <c r="S506" s="35"/>
      <c r="T506" s="35"/>
    </row>
    <row r="507" spans="2:21" s="62" customFormat="1" ht="15.5" x14ac:dyDescent="0.35">
      <c r="C507" s="39" t="str">
        <f>IF(_xlfn.XLOOKUP(B493,'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507" s="147"/>
    </row>
    <row r="508" spans="2:21" ht="21" x14ac:dyDescent="0.5">
      <c r="B508" s="50" t="str">
        <f>' P1 Countries of interest'!C62</f>
        <v>Nicaragua</v>
      </c>
      <c r="C508" s="49"/>
      <c r="D508" s="150"/>
      <c r="E508" s="49"/>
      <c r="F508" s="49"/>
      <c r="G508" s="49"/>
      <c r="H508" s="49"/>
      <c r="I508" s="49"/>
      <c r="J508" s="49"/>
      <c r="K508" s="49"/>
      <c r="L508" s="49"/>
      <c r="M508" s="49"/>
      <c r="N508" s="49"/>
      <c r="O508" s="49"/>
      <c r="P508" s="49"/>
      <c r="Q508" s="49"/>
      <c r="R508" s="49"/>
      <c r="S508" s="49"/>
      <c r="T508" s="49"/>
    </row>
    <row r="509" spans="2:21" ht="14.5" customHeight="1" x14ac:dyDescent="0.35">
      <c r="B509" s="21"/>
      <c r="C509" s="39" t="str">
        <f>IF(_xlfn.XLOOKUP(B508,' P1 Countries of interest'!$C$53:$C$64,' P1 Countries of interest'!$E$53:$E$64,"",0)="Individual", "Please click the '+' sign on the left to place an individual bid","")</f>
        <v/>
      </c>
    </row>
    <row r="510" spans="2:21" ht="14.5" customHeight="1" outlineLevel="1" x14ac:dyDescent="0.35">
      <c r="B510" s="21"/>
      <c r="C510" s="110"/>
      <c r="D510" s="151"/>
      <c r="E510" s="68"/>
      <c r="F510" s="220" t="s">
        <v>143</v>
      </c>
      <c r="G510" s="220"/>
      <c r="H510" s="220"/>
      <c r="I510" s="220"/>
      <c r="J510" s="220"/>
      <c r="K510" s="220"/>
      <c r="L510" s="220"/>
      <c r="M510" s="68"/>
      <c r="N510" s="220" t="s">
        <v>144</v>
      </c>
      <c r="O510" s="220"/>
      <c r="P510" s="220"/>
      <c r="Q510" s="220"/>
      <c r="R510" s="220"/>
      <c r="S510" s="220"/>
      <c r="T510" s="220"/>
      <c r="U510" s="5"/>
    </row>
    <row r="511" spans="2:21" outlineLevel="1" x14ac:dyDescent="0.35">
      <c r="C511" s="242" t="str">
        <f>B508</f>
        <v>Nicaragua</v>
      </c>
      <c r="D511" s="244" t="s">
        <v>145</v>
      </c>
      <c r="E511" s="68"/>
      <c r="F511" s="223" t="s">
        <v>146</v>
      </c>
      <c r="G511" s="223"/>
      <c r="H511" s="223"/>
      <c r="I511" s="223"/>
      <c r="J511" s="223"/>
      <c r="K511" s="223"/>
      <c r="L511" s="223"/>
      <c r="M511" s="68"/>
      <c r="N511" s="223" t="s">
        <v>147</v>
      </c>
      <c r="O511" s="223"/>
      <c r="P511" s="223"/>
      <c r="Q511" s="223"/>
      <c r="R511" s="223"/>
      <c r="S511" s="223"/>
      <c r="T511" s="223"/>
      <c r="U511" s="5"/>
    </row>
    <row r="512" spans="2:21" outlineLevel="1" x14ac:dyDescent="0.35">
      <c r="C512" s="243"/>
      <c r="D512" s="245"/>
      <c r="E512" s="68"/>
      <c r="F512" s="7" t="s">
        <v>148</v>
      </c>
      <c r="G512" s="7" t="s">
        <v>149</v>
      </c>
      <c r="H512" s="7" t="s">
        <v>150</v>
      </c>
      <c r="I512" s="7" t="s">
        <v>151</v>
      </c>
      <c r="J512" s="7" t="s">
        <v>152</v>
      </c>
      <c r="K512" s="7" t="s">
        <v>153</v>
      </c>
      <c r="L512" s="7" t="s">
        <v>154</v>
      </c>
      <c r="M512" s="68"/>
      <c r="N512" s="7" t="s">
        <v>155</v>
      </c>
      <c r="O512" s="7" t="s">
        <v>150</v>
      </c>
      <c r="P512" s="7" t="s">
        <v>151</v>
      </c>
      <c r="Q512" s="7" t="s">
        <v>152</v>
      </c>
      <c r="R512" s="7" t="s">
        <v>153</v>
      </c>
      <c r="S512" s="7" t="s">
        <v>156</v>
      </c>
      <c r="T512" s="7" t="s">
        <v>157</v>
      </c>
      <c r="U512" s="5"/>
    </row>
    <row r="513" spans="2:21" outlineLevel="1" x14ac:dyDescent="0.35">
      <c r="C513" s="99" t="s">
        <v>158</v>
      </c>
      <c r="D513" s="119" t="s">
        <v>159</v>
      </c>
      <c r="E513" s="68"/>
      <c r="F513" s="26"/>
      <c r="G513" s="26"/>
      <c r="H513" s="26"/>
      <c r="I513" s="26"/>
      <c r="J513" s="26"/>
      <c r="K513" s="26"/>
      <c r="L513" s="26"/>
      <c r="M513" s="68"/>
      <c r="N513" s="26"/>
      <c r="O513" s="26"/>
      <c r="P513" s="26"/>
      <c r="Q513" s="26"/>
      <c r="R513" s="26"/>
      <c r="S513" s="26"/>
      <c r="T513" s="26"/>
      <c r="U513" s="5"/>
    </row>
    <row r="514" spans="2:21" outlineLevel="1" x14ac:dyDescent="0.35">
      <c r="C514" s="224" t="s">
        <v>160</v>
      </c>
      <c r="D514" s="119" t="s">
        <v>161</v>
      </c>
      <c r="E514" s="68"/>
      <c r="F514" s="130"/>
      <c r="G514" s="130"/>
      <c r="H514" s="130"/>
      <c r="I514" s="130"/>
      <c r="J514" s="130"/>
      <c r="K514" s="130"/>
      <c r="L514" s="130"/>
      <c r="M514" s="68"/>
      <c r="N514" s="130"/>
      <c r="O514" s="130"/>
      <c r="P514" s="130"/>
      <c r="Q514" s="130"/>
      <c r="R514" s="130"/>
      <c r="S514" s="130"/>
      <c r="T514" s="130"/>
    </row>
    <row r="515" spans="2:21" ht="14.5" customHeight="1" outlineLevel="1" x14ac:dyDescent="0.35">
      <c r="C515" s="224"/>
      <c r="D515" s="119" t="s">
        <v>162</v>
      </c>
      <c r="E515" s="68"/>
      <c r="F515" s="26"/>
      <c r="G515" s="26"/>
      <c r="H515" s="26"/>
      <c r="I515" s="26"/>
      <c r="J515" s="26"/>
      <c r="K515" s="26"/>
      <c r="L515" s="26"/>
      <c r="M515" s="68"/>
      <c r="N515" s="26"/>
      <c r="O515" s="26"/>
      <c r="P515" s="26"/>
      <c r="Q515" s="26"/>
      <c r="R515" s="26"/>
      <c r="S515" s="26"/>
      <c r="T515" s="26"/>
    </row>
    <row r="516" spans="2:21" outlineLevel="1" x14ac:dyDescent="0.35">
      <c r="C516" s="224"/>
      <c r="D516" s="119" t="s">
        <v>163</v>
      </c>
      <c r="E516" s="68"/>
      <c r="F516" s="26"/>
      <c r="G516" s="26"/>
      <c r="H516" s="26"/>
      <c r="I516" s="26"/>
      <c r="J516" s="26"/>
      <c r="K516" s="26"/>
      <c r="L516" s="26"/>
      <c r="M516" s="68"/>
      <c r="N516" s="26"/>
      <c r="O516" s="26"/>
      <c r="P516" s="26"/>
      <c r="Q516" s="26"/>
      <c r="R516" s="26"/>
      <c r="S516" s="26"/>
      <c r="T516" s="26"/>
    </row>
    <row r="517" spans="2:21" outlineLevel="1" x14ac:dyDescent="0.35">
      <c r="C517" s="100" t="s">
        <v>164</v>
      </c>
      <c r="D517" s="120" t="s">
        <v>165</v>
      </c>
      <c r="E517" s="68"/>
      <c r="F517" s="26"/>
      <c r="G517" s="26"/>
      <c r="H517" s="26"/>
      <c r="I517" s="26"/>
      <c r="J517" s="26"/>
      <c r="K517" s="26"/>
      <c r="L517" s="26"/>
      <c r="M517" s="68"/>
      <c r="N517" s="26"/>
      <c r="O517" s="26"/>
      <c r="P517" s="26"/>
      <c r="Q517" s="26"/>
      <c r="R517" s="26"/>
      <c r="S517" s="26"/>
      <c r="T517" s="26"/>
    </row>
    <row r="518" spans="2:21" outlineLevel="1" x14ac:dyDescent="0.35">
      <c r="C518" s="224" t="s">
        <v>166</v>
      </c>
      <c r="D518" s="119" t="s">
        <v>167</v>
      </c>
      <c r="E518" s="68"/>
      <c r="F518" s="130"/>
      <c r="G518" s="130"/>
      <c r="H518" s="130"/>
      <c r="I518" s="130"/>
      <c r="J518" s="130"/>
      <c r="K518" s="130"/>
      <c r="L518" s="130"/>
      <c r="M518" s="68"/>
      <c r="N518" s="130"/>
      <c r="O518" s="130"/>
      <c r="P518" s="130"/>
      <c r="Q518" s="130"/>
      <c r="R518" s="130"/>
      <c r="S518" s="130"/>
      <c r="T518" s="130"/>
    </row>
    <row r="519" spans="2:21" ht="29" outlineLevel="1" x14ac:dyDescent="0.35">
      <c r="C519" s="224"/>
      <c r="D519" s="119" t="s">
        <v>168</v>
      </c>
      <c r="E519" s="68"/>
      <c r="F519" s="26"/>
      <c r="G519" s="26"/>
      <c r="H519" s="26"/>
      <c r="I519" s="26"/>
      <c r="J519" s="26"/>
      <c r="K519" s="26"/>
      <c r="L519" s="26"/>
      <c r="M519" s="68"/>
      <c r="N519" s="26"/>
      <c r="O519" s="26"/>
      <c r="P519" s="26"/>
      <c r="Q519" s="26"/>
      <c r="R519" s="26"/>
      <c r="S519" s="26"/>
      <c r="T519" s="26"/>
    </row>
    <row r="520" spans="2:21" ht="14.5" customHeight="1" outlineLevel="1" x14ac:dyDescent="0.35">
      <c r="C520" s="231" t="s">
        <v>169</v>
      </c>
      <c r="D520" s="232"/>
      <c r="E520" s="232"/>
      <c r="F520" s="232"/>
      <c r="G520" s="232"/>
      <c r="H520" s="232"/>
      <c r="I520" s="232"/>
      <c r="J520" s="232"/>
      <c r="K520" s="232"/>
      <c r="L520" s="233"/>
      <c r="M520" s="34"/>
      <c r="N520" s="34"/>
      <c r="O520" s="34"/>
      <c r="P520" s="34"/>
      <c r="Q520" s="34"/>
      <c r="R520" s="34"/>
      <c r="S520" s="34"/>
      <c r="T520" s="34"/>
      <c r="U520" s="8"/>
    </row>
    <row r="521" spans="2:21" outlineLevel="1" x14ac:dyDescent="0.35">
      <c r="C521" s="226"/>
      <c r="D521" s="227"/>
      <c r="E521" s="227"/>
      <c r="F521" s="227"/>
      <c r="G521" s="227"/>
      <c r="H521" s="227"/>
      <c r="I521" s="227"/>
      <c r="J521" s="227"/>
      <c r="K521" s="227"/>
      <c r="L521" s="228"/>
      <c r="M521" s="35"/>
      <c r="N521" s="35"/>
      <c r="O521" s="35"/>
      <c r="P521" s="35"/>
      <c r="Q521" s="35"/>
      <c r="R521" s="35"/>
      <c r="S521" s="35"/>
      <c r="T521" s="35"/>
    </row>
    <row r="522" spans="2:21" s="62" customFormat="1" ht="15.5" x14ac:dyDescent="0.35">
      <c r="C522" s="39" t="str">
        <f>IF(_xlfn.XLOOKUP(B508,'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522" s="147"/>
    </row>
    <row r="523" spans="2:21" ht="21" x14ac:dyDescent="0.5">
      <c r="B523" s="50" t="str">
        <f>' P1 Countries of interest'!C63</f>
        <v xml:space="preserve">Panama </v>
      </c>
      <c r="C523" s="49"/>
      <c r="D523" s="150"/>
      <c r="E523" s="49"/>
      <c r="F523" s="49"/>
      <c r="G523" s="49"/>
      <c r="H523" s="49"/>
      <c r="I523" s="49"/>
      <c r="J523" s="49"/>
      <c r="K523" s="49"/>
      <c r="L523" s="49"/>
      <c r="M523" s="49"/>
      <c r="N523" s="49"/>
      <c r="O523" s="49"/>
      <c r="P523" s="49"/>
      <c r="Q523" s="49"/>
      <c r="R523" s="49"/>
      <c r="S523" s="49"/>
      <c r="T523" s="49"/>
    </row>
    <row r="524" spans="2:21" ht="14.5" customHeight="1" x14ac:dyDescent="0.35">
      <c r="B524" s="21"/>
      <c r="C524" s="39" t="str">
        <f>IF(_xlfn.XLOOKUP(B523,' P1 Countries of interest'!$C$53:$C$64,' P1 Countries of interest'!$E$53:$E$64,"",0)="Individual", "Please click the '+' sign on the left to place an individual bid","")</f>
        <v/>
      </c>
    </row>
    <row r="525" spans="2:21" ht="14.5" customHeight="1" outlineLevel="1" x14ac:dyDescent="0.35">
      <c r="B525" s="21"/>
      <c r="C525" s="110"/>
      <c r="D525" s="151"/>
      <c r="E525" s="68"/>
      <c r="F525" s="220" t="s">
        <v>143</v>
      </c>
      <c r="G525" s="220"/>
      <c r="H525" s="220"/>
      <c r="I525" s="220"/>
      <c r="J525" s="220"/>
      <c r="K525" s="220"/>
      <c r="L525" s="220"/>
      <c r="M525" s="68"/>
      <c r="N525" s="220" t="s">
        <v>144</v>
      </c>
      <c r="O525" s="220"/>
      <c r="P525" s="220"/>
      <c r="Q525" s="220"/>
      <c r="R525" s="220"/>
      <c r="S525" s="220"/>
      <c r="T525" s="220"/>
      <c r="U525" s="5"/>
    </row>
    <row r="526" spans="2:21" outlineLevel="1" x14ac:dyDescent="0.35">
      <c r="C526" s="242" t="str">
        <f>B523</f>
        <v xml:space="preserve">Panama </v>
      </c>
      <c r="D526" s="244" t="s">
        <v>145</v>
      </c>
      <c r="E526" s="68"/>
      <c r="F526" s="223" t="s">
        <v>146</v>
      </c>
      <c r="G526" s="223"/>
      <c r="H526" s="223"/>
      <c r="I526" s="223"/>
      <c r="J526" s="223"/>
      <c r="K526" s="223"/>
      <c r="L526" s="223"/>
      <c r="M526" s="68"/>
      <c r="N526" s="223" t="s">
        <v>147</v>
      </c>
      <c r="O526" s="223"/>
      <c r="P526" s="223"/>
      <c r="Q526" s="223"/>
      <c r="R526" s="223"/>
      <c r="S526" s="223"/>
      <c r="T526" s="223"/>
      <c r="U526" s="5"/>
    </row>
    <row r="527" spans="2:21" outlineLevel="1" x14ac:dyDescent="0.35">
      <c r="C527" s="243"/>
      <c r="D527" s="245"/>
      <c r="E527" s="68"/>
      <c r="F527" s="7" t="s">
        <v>148</v>
      </c>
      <c r="G527" s="7" t="s">
        <v>149</v>
      </c>
      <c r="H527" s="7" t="s">
        <v>150</v>
      </c>
      <c r="I527" s="7" t="s">
        <v>151</v>
      </c>
      <c r="J527" s="7" t="s">
        <v>152</v>
      </c>
      <c r="K527" s="7" t="s">
        <v>153</v>
      </c>
      <c r="L527" s="7" t="s">
        <v>154</v>
      </c>
      <c r="M527" s="68"/>
      <c r="N527" s="7" t="s">
        <v>155</v>
      </c>
      <c r="O527" s="7" t="s">
        <v>150</v>
      </c>
      <c r="P527" s="7" t="s">
        <v>151</v>
      </c>
      <c r="Q527" s="7" t="s">
        <v>152</v>
      </c>
      <c r="R527" s="7" t="s">
        <v>153</v>
      </c>
      <c r="S527" s="7" t="s">
        <v>156</v>
      </c>
      <c r="T527" s="7" t="s">
        <v>157</v>
      </c>
      <c r="U527" s="5"/>
    </row>
    <row r="528" spans="2:21" outlineLevel="1" x14ac:dyDescent="0.35">
      <c r="C528" s="99" t="s">
        <v>158</v>
      </c>
      <c r="D528" s="119" t="s">
        <v>159</v>
      </c>
      <c r="E528" s="68"/>
      <c r="F528" s="26"/>
      <c r="G528" s="26"/>
      <c r="H528" s="26"/>
      <c r="I528" s="26"/>
      <c r="J528" s="26"/>
      <c r="K528" s="26"/>
      <c r="L528" s="26"/>
      <c r="M528" s="68"/>
      <c r="N528" s="26"/>
      <c r="O528" s="26"/>
      <c r="P528" s="26"/>
      <c r="Q528" s="26"/>
      <c r="R528" s="26"/>
      <c r="S528" s="26"/>
      <c r="T528" s="26"/>
      <c r="U528" s="5"/>
    </row>
    <row r="529" spans="2:21" outlineLevel="1" x14ac:dyDescent="0.35">
      <c r="C529" s="224" t="s">
        <v>160</v>
      </c>
      <c r="D529" s="119" t="s">
        <v>161</v>
      </c>
      <c r="E529" s="68"/>
      <c r="F529" s="130"/>
      <c r="G529" s="130"/>
      <c r="H529" s="130"/>
      <c r="I529" s="130"/>
      <c r="J529" s="130"/>
      <c r="K529" s="130"/>
      <c r="L529" s="130"/>
      <c r="M529" s="68"/>
      <c r="N529" s="130"/>
      <c r="O529" s="130"/>
      <c r="P529" s="130"/>
      <c r="Q529" s="130"/>
      <c r="R529" s="130"/>
      <c r="S529" s="130"/>
      <c r="T529" s="130"/>
    </row>
    <row r="530" spans="2:21" ht="14.5" customHeight="1" outlineLevel="1" x14ac:dyDescent="0.35">
      <c r="C530" s="224"/>
      <c r="D530" s="119" t="s">
        <v>162</v>
      </c>
      <c r="E530" s="68"/>
      <c r="F530" s="26"/>
      <c r="G530" s="26"/>
      <c r="H530" s="26"/>
      <c r="I530" s="26"/>
      <c r="J530" s="26"/>
      <c r="K530" s="26"/>
      <c r="L530" s="26"/>
      <c r="M530" s="68"/>
      <c r="N530" s="26"/>
      <c r="O530" s="26"/>
      <c r="P530" s="26"/>
      <c r="Q530" s="26"/>
      <c r="R530" s="26"/>
      <c r="S530" s="26"/>
      <c r="T530" s="26"/>
    </row>
    <row r="531" spans="2:21" outlineLevel="1" x14ac:dyDescent="0.35">
      <c r="C531" s="224"/>
      <c r="D531" s="119" t="s">
        <v>163</v>
      </c>
      <c r="E531" s="68"/>
      <c r="F531" s="26"/>
      <c r="G531" s="26"/>
      <c r="H531" s="26"/>
      <c r="I531" s="26"/>
      <c r="J531" s="26"/>
      <c r="K531" s="26"/>
      <c r="L531" s="26"/>
      <c r="M531" s="68"/>
      <c r="N531" s="26"/>
      <c r="O531" s="26"/>
      <c r="P531" s="26"/>
      <c r="Q531" s="26"/>
      <c r="R531" s="26"/>
      <c r="S531" s="26"/>
      <c r="T531" s="26"/>
    </row>
    <row r="532" spans="2:21" outlineLevel="1" x14ac:dyDescent="0.35">
      <c r="C532" s="100" t="s">
        <v>164</v>
      </c>
      <c r="D532" s="120" t="s">
        <v>165</v>
      </c>
      <c r="E532" s="68"/>
      <c r="F532" s="26"/>
      <c r="G532" s="26"/>
      <c r="H532" s="26"/>
      <c r="I532" s="26"/>
      <c r="J532" s="26"/>
      <c r="K532" s="26"/>
      <c r="L532" s="26"/>
      <c r="M532" s="68"/>
      <c r="N532" s="26"/>
      <c r="O532" s="26"/>
      <c r="P532" s="26"/>
      <c r="Q532" s="26"/>
      <c r="R532" s="26"/>
      <c r="S532" s="26"/>
      <c r="T532" s="26"/>
    </row>
    <row r="533" spans="2:21" outlineLevel="1" x14ac:dyDescent="0.35">
      <c r="C533" s="224" t="s">
        <v>166</v>
      </c>
      <c r="D533" s="119" t="s">
        <v>167</v>
      </c>
      <c r="E533" s="68"/>
      <c r="F533" s="130"/>
      <c r="G533" s="130"/>
      <c r="H533" s="130"/>
      <c r="I533" s="130"/>
      <c r="J533" s="130"/>
      <c r="K533" s="130"/>
      <c r="L533" s="130"/>
      <c r="M533" s="68"/>
      <c r="N533" s="130"/>
      <c r="O533" s="130"/>
      <c r="P533" s="130"/>
      <c r="Q533" s="130"/>
      <c r="R533" s="130"/>
      <c r="S533" s="130"/>
      <c r="T533" s="130"/>
    </row>
    <row r="534" spans="2:21" ht="29" outlineLevel="1" x14ac:dyDescent="0.35">
      <c r="C534" s="224"/>
      <c r="D534" s="119" t="s">
        <v>168</v>
      </c>
      <c r="E534" s="68"/>
      <c r="F534" s="26"/>
      <c r="G534" s="26"/>
      <c r="H534" s="26"/>
      <c r="I534" s="26"/>
      <c r="J534" s="26"/>
      <c r="K534" s="26"/>
      <c r="L534" s="26"/>
      <c r="M534" s="68"/>
      <c r="N534" s="26"/>
      <c r="O534" s="26"/>
      <c r="P534" s="26"/>
      <c r="Q534" s="26"/>
      <c r="R534" s="26"/>
      <c r="S534" s="26"/>
      <c r="T534" s="26"/>
    </row>
    <row r="535" spans="2:21" ht="14.5" customHeight="1" outlineLevel="1" x14ac:dyDescent="0.35">
      <c r="C535" s="231" t="s">
        <v>169</v>
      </c>
      <c r="D535" s="232"/>
      <c r="E535" s="232"/>
      <c r="F535" s="232"/>
      <c r="G535" s="232"/>
      <c r="H535" s="232"/>
      <c r="I535" s="232"/>
      <c r="J535" s="232"/>
      <c r="K535" s="232"/>
      <c r="L535" s="233"/>
      <c r="M535" s="34"/>
      <c r="N535" s="34"/>
      <c r="O535" s="34"/>
      <c r="P535" s="34"/>
      <c r="Q535" s="34"/>
      <c r="R535" s="34"/>
      <c r="S535" s="34"/>
      <c r="T535" s="34"/>
      <c r="U535" s="8"/>
    </row>
    <row r="536" spans="2:21" outlineLevel="1" x14ac:dyDescent="0.35">
      <c r="C536" s="226"/>
      <c r="D536" s="227"/>
      <c r="E536" s="227"/>
      <c r="F536" s="227"/>
      <c r="G536" s="227"/>
      <c r="H536" s="227"/>
      <c r="I536" s="227"/>
      <c r="J536" s="227"/>
      <c r="K536" s="227"/>
      <c r="L536" s="228"/>
      <c r="M536" s="35"/>
      <c r="N536" s="35"/>
      <c r="O536" s="35"/>
      <c r="P536" s="35"/>
      <c r="Q536" s="35"/>
      <c r="R536" s="35"/>
      <c r="S536" s="35"/>
      <c r="T536" s="35"/>
    </row>
    <row r="537" spans="2:21" s="62" customFormat="1" ht="15.5" x14ac:dyDescent="0.35">
      <c r="C537" s="39" t="str">
        <f>IF(_xlfn.XLOOKUP(B523,' P1 Countries of interest'!$C$53:$C$64,' P1 Countries of interest'!$E$53:$E$64,"",0)="", "No bid option has been selected yet. Please go to P1 Countries of Interest to select a bid approach or to opt out of bidding","")</f>
        <v>No bid option has been selected yet. Please go to P1 Countries of Interest to select a bid approach or to opt out of bidding</v>
      </c>
      <c r="D537" s="147"/>
    </row>
    <row r="538" spans="2:21" collapsed="1" x14ac:dyDescent="0.35"/>
    <row r="540" spans="2:21" ht="31" x14ac:dyDescent="0.7">
      <c r="B540" s="52" t="s">
        <v>102</v>
      </c>
      <c r="C540" s="51"/>
      <c r="D540" s="152"/>
      <c r="E540" s="53"/>
      <c r="F540" s="53"/>
      <c r="G540" s="53"/>
      <c r="H540" s="53"/>
      <c r="I540" s="53"/>
      <c r="J540" s="53"/>
      <c r="K540" s="53"/>
      <c r="L540" s="53"/>
      <c r="M540" s="53"/>
      <c r="N540" s="53"/>
      <c r="O540" s="53"/>
      <c r="P540" s="53"/>
      <c r="Q540" s="53"/>
      <c r="R540" s="53"/>
      <c r="S540" s="53"/>
      <c r="T540" s="53"/>
    </row>
    <row r="541" spans="2:21" ht="21" x14ac:dyDescent="0.5">
      <c r="B541" s="64" t="s">
        <v>174</v>
      </c>
      <c r="D541" s="144"/>
    </row>
    <row r="542" spans="2:21" ht="21" x14ac:dyDescent="0.5">
      <c r="B542" s="55" t="str">
        <f>' P1 Countries of interest'!C68</f>
        <v>Cambodia</v>
      </c>
      <c r="C542" s="54"/>
      <c r="D542" s="153"/>
      <c r="E542" s="54"/>
      <c r="F542" s="54"/>
      <c r="G542" s="54"/>
      <c r="H542" s="54"/>
      <c r="I542" s="54"/>
      <c r="J542" s="54"/>
      <c r="K542" s="54"/>
      <c r="L542" s="54"/>
      <c r="M542" s="54"/>
      <c r="N542" s="54"/>
      <c r="O542" s="54"/>
      <c r="P542" s="54"/>
      <c r="Q542" s="54"/>
      <c r="R542" s="54"/>
      <c r="S542" s="54"/>
      <c r="T542" s="54"/>
    </row>
    <row r="543" spans="2:21" ht="14.5" customHeight="1" x14ac:dyDescent="0.35">
      <c r="B543" s="21"/>
      <c r="C543" s="39" t="str">
        <f>IF(_xlfn.XLOOKUP(B542,' P1 Countries of interest'!$C$68:$C$78,' P1 Countries of interest'!$E$68:$E$78,"",0)="Individual", "Please click the '+' sign on the left to place an individual bid","")</f>
        <v/>
      </c>
    </row>
    <row r="544" spans="2:21" ht="14.5" customHeight="1" outlineLevel="1" x14ac:dyDescent="0.35">
      <c r="B544" s="21"/>
      <c r="C544" s="111"/>
      <c r="D544" s="154"/>
      <c r="E544" s="68"/>
      <c r="F544" s="220" t="s">
        <v>143</v>
      </c>
      <c r="G544" s="220"/>
      <c r="H544" s="220"/>
      <c r="I544" s="220"/>
      <c r="J544" s="220"/>
      <c r="K544" s="220"/>
      <c r="L544" s="220"/>
      <c r="M544" s="68"/>
      <c r="N544" s="220" t="s">
        <v>144</v>
      </c>
      <c r="O544" s="220"/>
      <c r="P544" s="220"/>
      <c r="Q544" s="220"/>
      <c r="R544" s="220"/>
      <c r="S544" s="220"/>
      <c r="T544" s="220"/>
      <c r="U544" s="5"/>
    </row>
    <row r="545" spans="2:21" outlineLevel="1" x14ac:dyDescent="0.35">
      <c r="C545" s="238" t="str">
        <f>B542</f>
        <v>Cambodia</v>
      </c>
      <c r="D545" s="240" t="s">
        <v>145</v>
      </c>
      <c r="E545" s="68"/>
      <c r="F545" s="223" t="s">
        <v>146</v>
      </c>
      <c r="G545" s="223"/>
      <c r="H545" s="223"/>
      <c r="I545" s="223"/>
      <c r="J545" s="223"/>
      <c r="K545" s="223"/>
      <c r="L545" s="223"/>
      <c r="M545" s="68"/>
      <c r="N545" s="223" t="s">
        <v>147</v>
      </c>
      <c r="O545" s="223"/>
      <c r="P545" s="223"/>
      <c r="Q545" s="223"/>
      <c r="R545" s="223"/>
      <c r="S545" s="223"/>
      <c r="T545" s="223"/>
      <c r="U545" s="5"/>
    </row>
    <row r="546" spans="2:21" outlineLevel="1" x14ac:dyDescent="0.35">
      <c r="C546" s="239"/>
      <c r="D546" s="241"/>
      <c r="E546" s="68"/>
      <c r="F546" s="7" t="s">
        <v>148</v>
      </c>
      <c r="G546" s="7" t="s">
        <v>149</v>
      </c>
      <c r="H546" s="7" t="s">
        <v>150</v>
      </c>
      <c r="I546" s="7" t="s">
        <v>151</v>
      </c>
      <c r="J546" s="7" t="s">
        <v>152</v>
      </c>
      <c r="K546" s="7" t="s">
        <v>153</v>
      </c>
      <c r="L546" s="7" t="s">
        <v>154</v>
      </c>
      <c r="M546" s="68"/>
      <c r="N546" s="7" t="s">
        <v>155</v>
      </c>
      <c r="O546" s="7" t="s">
        <v>150</v>
      </c>
      <c r="P546" s="7" t="s">
        <v>151</v>
      </c>
      <c r="Q546" s="7" t="s">
        <v>152</v>
      </c>
      <c r="R546" s="7" t="s">
        <v>153</v>
      </c>
      <c r="S546" s="7" t="s">
        <v>156</v>
      </c>
      <c r="T546" s="7" t="s">
        <v>157</v>
      </c>
      <c r="U546" s="5"/>
    </row>
    <row r="547" spans="2:21" outlineLevel="1" x14ac:dyDescent="0.35">
      <c r="C547" s="99" t="s">
        <v>158</v>
      </c>
      <c r="D547" s="119" t="s">
        <v>159</v>
      </c>
      <c r="E547" s="68"/>
      <c r="F547" s="26"/>
      <c r="G547" s="26"/>
      <c r="H547" s="26"/>
      <c r="I547" s="26"/>
      <c r="J547" s="26"/>
      <c r="K547" s="26"/>
      <c r="L547" s="26"/>
      <c r="M547" s="68"/>
      <c r="N547" s="26"/>
      <c r="O547" s="26"/>
      <c r="P547" s="26"/>
      <c r="Q547" s="26"/>
      <c r="R547" s="26"/>
      <c r="S547" s="26"/>
      <c r="T547" s="26"/>
      <c r="U547" s="5"/>
    </row>
    <row r="548" spans="2:21" outlineLevel="1" x14ac:dyDescent="0.35">
      <c r="C548" s="224" t="s">
        <v>160</v>
      </c>
      <c r="D548" s="119" t="s">
        <v>161</v>
      </c>
      <c r="E548" s="68"/>
      <c r="F548" s="130"/>
      <c r="G548" s="130"/>
      <c r="H548" s="130"/>
      <c r="I548" s="130"/>
      <c r="J548" s="130"/>
      <c r="K548" s="130"/>
      <c r="L548" s="130"/>
      <c r="M548" s="68"/>
      <c r="N548" s="130"/>
      <c r="O548" s="130"/>
      <c r="P548" s="130"/>
      <c r="Q548" s="130"/>
      <c r="R548" s="130"/>
      <c r="S548" s="130"/>
      <c r="T548" s="130"/>
    </row>
    <row r="549" spans="2:21" ht="14.5" customHeight="1" outlineLevel="1" x14ac:dyDescent="0.35">
      <c r="C549" s="224"/>
      <c r="D549" s="119" t="s">
        <v>162</v>
      </c>
      <c r="E549" s="68"/>
      <c r="F549" s="26"/>
      <c r="G549" s="26"/>
      <c r="H549" s="26"/>
      <c r="I549" s="26"/>
      <c r="J549" s="26"/>
      <c r="K549" s="26"/>
      <c r="L549" s="26"/>
      <c r="M549" s="68"/>
      <c r="N549" s="26"/>
      <c r="O549" s="26"/>
      <c r="P549" s="26"/>
      <c r="Q549" s="26"/>
      <c r="R549" s="26"/>
      <c r="S549" s="26"/>
      <c r="T549" s="26"/>
    </row>
    <row r="550" spans="2:21" outlineLevel="1" x14ac:dyDescent="0.35">
      <c r="C550" s="224"/>
      <c r="D550" s="119" t="s">
        <v>163</v>
      </c>
      <c r="E550" s="68"/>
      <c r="F550" s="26"/>
      <c r="G550" s="26"/>
      <c r="H550" s="26"/>
      <c r="I550" s="26"/>
      <c r="J550" s="26"/>
      <c r="K550" s="26"/>
      <c r="L550" s="26"/>
      <c r="M550" s="68"/>
      <c r="N550" s="26"/>
      <c r="O550" s="26"/>
      <c r="P550" s="26"/>
      <c r="Q550" s="26"/>
      <c r="R550" s="26"/>
      <c r="S550" s="26"/>
      <c r="T550" s="26"/>
    </row>
    <row r="551" spans="2:21" outlineLevel="1" x14ac:dyDescent="0.35">
      <c r="C551" s="100" t="s">
        <v>164</v>
      </c>
      <c r="D551" s="120" t="s">
        <v>165</v>
      </c>
      <c r="E551" s="68"/>
      <c r="F551" s="26"/>
      <c r="G551" s="26"/>
      <c r="H551" s="26"/>
      <c r="I551" s="26"/>
      <c r="J551" s="26"/>
      <c r="K551" s="26"/>
      <c r="L551" s="26"/>
      <c r="M551" s="68"/>
      <c r="N551" s="26"/>
      <c r="O551" s="26"/>
      <c r="P551" s="26"/>
      <c r="Q551" s="26"/>
      <c r="R551" s="26"/>
      <c r="S551" s="26"/>
      <c r="T551" s="26"/>
    </row>
    <row r="552" spans="2:21" outlineLevel="1" x14ac:dyDescent="0.35">
      <c r="C552" s="224" t="s">
        <v>166</v>
      </c>
      <c r="D552" s="119" t="s">
        <v>167</v>
      </c>
      <c r="E552" s="68"/>
      <c r="F552" s="130"/>
      <c r="G552" s="130"/>
      <c r="H552" s="130"/>
      <c r="I552" s="130"/>
      <c r="J552" s="130"/>
      <c r="K552" s="130"/>
      <c r="L552" s="130"/>
      <c r="M552" s="68"/>
      <c r="N552" s="130"/>
      <c r="O552" s="130"/>
      <c r="P552" s="130"/>
      <c r="Q552" s="130"/>
      <c r="R552" s="130"/>
      <c r="S552" s="130"/>
      <c r="T552" s="130"/>
    </row>
    <row r="553" spans="2:21" ht="29" outlineLevel="1" x14ac:dyDescent="0.35">
      <c r="C553" s="224"/>
      <c r="D553" s="119" t="s">
        <v>168</v>
      </c>
      <c r="E553" s="68"/>
      <c r="F553" s="26"/>
      <c r="G553" s="26"/>
      <c r="H553" s="26"/>
      <c r="I553" s="26"/>
      <c r="J553" s="26"/>
      <c r="K553" s="26"/>
      <c r="L553" s="26"/>
      <c r="M553" s="68"/>
      <c r="N553" s="26"/>
      <c r="O553" s="26"/>
      <c r="P553" s="26"/>
      <c r="Q553" s="26"/>
      <c r="R553" s="26"/>
      <c r="S553" s="26"/>
      <c r="T553" s="26"/>
    </row>
    <row r="554" spans="2:21" ht="14.5" customHeight="1" outlineLevel="1" x14ac:dyDescent="0.35">
      <c r="C554" s="231" t="s">
        <v>169</v>
      </c>
      <c r="D554" s="232"/>
      <c r="E554" s="232"/>
      <c r="F554" s="232"/>
      <c r="G554" s="232"/>
      <c r="H554" s="232"/>
      <c r="I554" s="232"/>
      <c r="J554" s="232"/>
      <c r="K554" s="232"/>
      <c r="L554" s="233"/>
      <c r="M554" s="34"/>
      <c r="N554" s="34"/>
      <c r="O554" s="34"/>
      <c r="P554" s="34"/>
      <c r="Q554" s="34"/>
      <c r="R554" s="34"/>
      <c r="S554" s="34"/>
      <c r="T554" s="34"/>
      <c r="U554" s="8"/>
    </row>
    <row r="555" spans="2:21" outlineLevel="1" x14ac:dyDescent="0.35">
      <c r="C555" s="226"/>
      <c r="D555" s="227"/>
      <c r="E555" s="227"/>
      <c r="F555" s="227"/>
      <c r="G555" s="227"/>
      <c r="H555" s="227"/>
      <c r="I555" s="227"/>
      <c r="J555" s="227"/>
      <c r="K555" s="227"/>
      <c r="L555" s="228"/>
      <c r="M555" s="35"/>
      <c r="N555" s="35"/>
      <c r="O555" s="35"/>
      <c r="P555" s="35"/>
      <c r="Q555" s="35"/>
      <c r="R555" s="35"/>
      <c r="S555" s="35"/>
      <c r="T555" s="35"/>
    </row>
    <row r="556" spans="2:21" s="62" customFormat="1" ht="15.5" x14ac:dyDescent="0.35">
      <c r="B556" s="61"/>
      <c r="C556" s="39" t="str">
        <f>IF(_xlfn.XLOOKUP(B542,'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556" s="147"/>
    </row>
    <row r="557" spans="2:21" ht="21" x14ac:dyDescent="0.5">
      <c r="B557" s="55" t="str">
        <f>' P1 Countries of interest'!C69</f>
        <v>India</v>
      </c>
      <c r="C557" s="54"/>
      <c r="D557" s="153"/>
      <c r="E557" s="54"/>
      <c r="F557" s="54"/>
      <c r="G557" s="54"/>
      <c r="H557" s="54"/>
      <c r="I557" s="54"/>
      <c r="J557" s="54"/>
      <c r="K557" s="54"/>
      <c r="L557" s="54"/>
      <c r="M557" s="54"/>
      <c r="N557" s="54"/>
      <c r="O557" s="54"/>
      <c r="P557" s="54"/>
      <c r="Q557" s="54"/>
      <c r="R557" s="54"/>
      <c r="S557" s="54"/>
      <c r="T557" s="54"/>
    </row>
    <row r="558" spans="2:21" ht="14.5" customHeight="1" x14ac:dyDescent="0.35">
      <c r="B558" s="21"/>
      <c r="C558" s="39" t="str">
        <f>IF(_xlfn.XLOOKUP(B557,' P1 Countries of interest'!$C$68:$C$78,' P1 Countries of interest'!$E$68:$E$78,"",0)="Individual", "Please click the '+' sign on the left to place an individual bid","")</f>
        <v/>
      </c>
    </row>
    <row r="559" spans="2:21" ht="14.5" customHeight="1" outlineLevel="1" x14ac:dyDescent="0.35">
      <c r="B559" s="21"/>
      <c r="C559" s="111"/>
      <c r="D559" s="154"/>
      <c r="E559" s="68"/>
      <c r="F559" s="220" t="s">
        <v>143</v>
      </c>
      <c r="G559" s="220"/>
      <c r="H559" s="220"/>
      <c r="I559" s="220"/>
      <c r="J559" s="220"/>
      <c r="K559" s="220"/>
      <c r="L559" s="220"/>
      <c r="M559" s="68"/>
      <c r="N559" s="220" t="s">
        <v>144</v>
      </c>
      <c r="O559" s="220"/>
      <c r="P559" s="220"/>
      <c r="Q559" s="220"/>
      <c r="R559" s="220"/>
      <c r="S559" s="220"/>
      <c r="T559" s="220"/>
      <c r="U559" s="5"/>
    </row>
    <row r="560" spans="2:21" outlineLevel="1" x14ac:dyDescent="0.35">
      <c r="C560" s="238" t="str">
        <f>B557</f>
        <v>India</v>
      </c>
      <c r="D560" s="240" t="s">
        <v>145</v>
      </c>
      <c r="E560" s="68"/>
      <c r="F560" s="223" t="s">
        <v>146</v>
      </c>
      <c r="G560" s="223"/>
      <c r="H560" s="223"/>
      <c r="I560" s="223"/>
      <c r="J560" s="223"/>
      <c r="K560" s="223"/>
      <c r="L560" s="223"/>
      <c r="M560" s="68"/>
      <c r="N560" s="223" t="s">
        <v>147</v>
      </c>
      <c r="O560" s="223"/>
      <c r="P560" s="223"/>
      <c r="Q560" s="223"/>
      <c r="R560" s="223"/>
      <c r="S560" s="223"/>
      <c r="T560" s="223"/>
      <c r="U560" s="5"/>
    </row>
    <row r="561" spans="2:21" outlineLevel="1" x14ac:dyDescent="0.35">
      <c r="C561" s="239"/>
      <c r="D561" s="241"/>
      <c r="E561" s="68"/>
      <c r="F561" s="7" t="s">
        <v>148</v>
      </c>
      <c r="G561" s="7" t="s">
        <v>149</v>
      </c>
      <c r="H561" s="7" t="s">
        <v>150</v>
      </c>
      <c r="I561" s="7" t="s">
        <v>151</v>
      </c>
      <c r="J561" s="7" t="s">
        <v>152</v>
      </c>
      <c r="K561" s="7" t="s">
        <v>153</v>
      </c>
      <c r="L561" s="7" t="s">
        <v>154</v>
      </c>
      <c r="M561" s="68"/>
      <c r="N561" s="7" t="s">
        <v>155</v>
      </c>
      <c r="O561" s="7" t="s">
        <v>150</v>
      </c>
      <c r="P561" s="7" t="s">
        <v>151</v>
      </c>
      <c r="Q561" s="7" t="s">
        <v>152</v>
      </c>
      <c r="R561" s="7" t="s">
        <v>153</v>
      </c>
      <c r="S561" s="7" t="s">
        <v>156</v>
      </c>
      <c r="T561" s="7" t="s">
        <v>157</v>
      </c>
      <c r="U561" s="5"/>
    </row>
    <row r="562" spans="2:21" outlineLevel="1" x14ac:dyDescent="0.35">
      <c r="C562" s="99" t="s">
        <v>158</v>
      </c>
      <c r="D562" s="119" t="s">
        <v>159</v>
      </c>
      <c r="E562" s="68"/>
      <c r="F562" s="26"/>
      <c r="G562" s="26"/>
      <c r="H562" s="26"/>
      <c r="I562" s="26"/>
      <c r="J562" s="26"/>
      <c r="K562" s="26"/>
      <c r="L562" s="26"/>
      <c r="M562" s="68"/>
      <c r="N562" s="26"/>
      <c r="O562" s="26"/>
      <c r="P562" s="26"/>
      <c r="Q562" s="26"/>
      <c r="R562" s="26"/>
      <c r="S562" s="26"/>
      <c r="T562" s="26"/>
      <c r="U562" s="5"/>
    </row>
    <row r="563" spans="2:21" outlineLevel="1" x14ac:dyDescent="0.35">
      <c r="C563" s="224" t="s">
        <v>160</v>
      </c>
      <c r="D563" s="119" t="s">
        <v>161</v>
      </c>
      <c r="E563" s="68"/>
      <c r="F563" s="130"/>
      <c r="G563" s="130"/>
      <c r="H563" s="130"/>
      <c r="I563" s="130"/>
      <c r="J563" s="130"/>
      <c r="K563" s="130"/>
      <c r="L563" s="130"/>
      <c r="M563" s="68"/>
      <c r="N563" s="130"/>
      <c r="O563" s="130"/>
      <c r="P563" s="130"/>
      <c r="Q563" s="130"/>
      <c r="R563" s="130"/>
      <c r="S563" s="130"/>
      <c r="T563" s="130"/>
    </row>
    <row r="564" spans="2:21" ht="14.5" customHeight="1" outlineLevel="1" x14ac:dyDescent="0.35">
      <c r="C564" s="224"/>
      <c r="D564" s="119" t="s">
        <v>162</v>
      </c>
      <c r="E564" s="68"/>
      <c r="F564" s="26"/>
      <c r="G564" s="26"/>
      <c r="H564" s="26"/>
      <c r="I564" s="26"/>
      <c r="J564" s="26"/>
      <c r="K564" s="26"/>
      <c r="L564" s="26"/>
      <c r="M564" s="68"/>
      <c r="N564" s="26"/>
      <c r="O564" s="26"/>
      <c r="P564" s="26"/>
      <c r="Q564" s="26"/>
      <c r="R564" s="26"/>
      <c r="S564" s="26"/>
      <c r="T564" s="26"/>
    </row>
    <row r="565" spans="2:21" outlineLevel="1" x14ac:dyDescent="0.35">
      <c r="C565" s="224"/>
      <c r="D565" s="119" t="s">
        <v>163</v>
      </c>
      <c r="E565" s="68"/>
      <c r="F565" s="26"/>
      <c r="G565" s="26"/>
      <c r="H565" s="26"/>
      <c r="I565" s="26"/>
      <c r="J565" s="26"/>
      <c r="K565" s="26"/>
      <c r="L565" s="26"/>
      <c r="M565" s="68"/>
      <c r="N565" s="26"/>
      <c r="O565" s="26"/>
      <c r="P565" s="26"/>
      <c r="Q565" s="26"/>
      <c r="R565" s="26"/>
      <c r="S565" s="26"/>
      <c r="T565" s="26"/>
    </row>
    <row r="566" spans="2:21" outlineLevel="1" x14ac:dyDescent="0.35">
      <c r="C566" s="100" t="s">
        <v>164</v>
      </c>
      <c r="D566" s="120" t="s">
        <v>165</v>
      </c>
      <c r="E566" s="68"/>
      <c r="F566" s="26"/>
      <c r="G566" s="26"/>
      <c r="H566" s="26"/>
      <c r="I566" s="26"/>
      <c r="J566" s="26"/>
      <c r="K566" s="26"/>
      <c r="L566" s="26"/>
      <c r="M566" s="68"/>
      <c r="N566" s="26"/>
      <c r="O566" s="26"/>
      <c r="P566" s="26"/>
      <c r="Q566" s="26"/>
      <c r="R566" s="26"/>
      <c r="S566" s="26"/>
      <c r="T566" s="26"/>
    </row>
    <row r="567" spans="2:21" outlineLevel="1" x14ac:dyDescent="0.35">
      <c r="C567" s="224" t="s">
        <v>166</v>
      </c>
      <c r="D567" s="119" t="s">
        <v>167</v>
      </c>
      <c r="E567" s="68"/>
      <c r="F567" s="130"/>
      <c r="G567" s="130"/>
      <c r="H567" s="130"/>
      <c r="I567" s="130"/>
      <c r="J567" s="130"/>
      <c r="K567" s="130"/>
      <c r="L567" s="130"/>
      <c r="M567" s="68"/>
      <c r="N567" s="130"/>
      <c r="O567" s="130"/>
      <c r="P567" s="130"/>
      <c r="Q567" s="130"/>
      <c r="R567" s="130"/>
      <c r="S567" s="130"/>
      <c r="T567" s="130"/>
    </row>
    <row r="568" spans="2:21" ht="29" outlineLevel="1" x14ac:dyDescent="0.35">
      <c r="C568" s="224"/>
      <c r="D568" s="119" t="s">
        <v>168</v>
      </c>
      <c r="E568" s="68"/>
      <c r="F568" s="26"/>
      <c r="G568" s="26"/>
      <c r="H568" s="26"/>
      <c r="I568" s="26"/>
      <c r="J568" s="26"/>
      <c r="K568" s="26"/>
      <c r="L568" s="26"/>
      <c r="M568" s="68"/>
      <c r="N568" s="26"/>
      <c r="O568" s="26"/>
      <c r="P568" s="26"/>
      <c r="Q568" s="26"/>
      <c r="R568" s="26"/>
      <c r="S568" s="26"/>
      <c r="T568" s="26"/>
    </row>
    <row r="569" spans="2:21" ht="14.5" customHeight="1" outlineLevel="1" x14ac:dyDescent="0.35">
      <c r="C569" s="231" t="s">
        <v>169</v>
      </c>
      <c r="D569" s="232"/>
      <c r="E569" s="232"/>
      <c r="F569" s="232"/>
      <c r="G569" s="232"/>
      <c r="H569" s="232"/>
      <c r="I569" s="232"/>
      <c r="J569" s="232"/>
      <c r="K569" s="232"/>
      <c r="L569" s="233"/>
      <c r="M569" s="34"/>
      <c r="N569" s="34"/>
      <c r="O569" s="34"/>
      <c r="P569" s="34"/>
      <c r="Q569" s="34"/>
      <c r="R569" s="34"/>
      <c r="S569" s="34"/>
      <c r="T569" s="34"/>
      <c r="U569" s="8"/>
    </row>
    <row r="570" spans="2:21" outlineLevel="1" x14ac:dyDescent="0.35">
      <c r="C570" s="226"/>
      <c r="D570" s="227"/>
      <c r="E570" s="227"/>
      <c r="F570" s="227"/>
      <c r="G570" s="227"/>
      <c r="H570" s="227"/>
      <c r="I570" s="227"/>
      <c r="J570" s="227"/>
      <c r="K570" s="227"/>
      <c r="L570" s="228"/>
      <c r="M570" s="35"/>
      <c r="N570" s="35"/>
      <c r="O570" s="35"/>
      <c r="P570" s="35"/>
      <c r="Q570" s="35"/>
      <c r="R570" s="35"/>
      <c r="S570" s="35"/>
      <c r="T570" s="35"/>
    </row>
    <row r="571" spans="2:21" s="62" customFormat="1" ht="15.5" x14ac:dyDescent="0.35">
      <c r="B571" s="61"/>
      <c r="C571" s="39" t="str">
        <f>IF(_xlfn.XLOOKUP(B557,'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571" s="147"/>
    </row>
    <row r="572" spans="2:21" ht="21" x14ac:dyDescent="0.5">
      <c r="B572" s="55" t="str">
        <f>' P1 Countries of interest'!C70</f>
        <v>Indonesia</v>
      </c>
      <c r="C572" s="54"/>
      <c r="D572" s="153"/>
      <c r="E572" s="54"/>
      <c r="F572" s="54"/>
      <c r="G572" s="54"/>
      <c r="H572" s="54"/>
      <c r="I572" s="54"/>
      <c r="J572" s="54"/>
      <c r="K572" s="54"/>
      <c r="L572" s="54"/>
      <c r="M572" s="54"/>
      <c r="N572" s="54"/>
      <c r="O572" s="54"/>
      <c r="P572" s="54"/>
      <c r="Q572" s="54"/>
      <c r="R572" s="54"/>
      <c r="S572" s="54"/>
      <c r="T572" s="54"/>
    </row>
    <row r="573" spans="2:21" ht="14.5" customHeight="1" x14ac:dyDescent="0.35">
      <c r="B573" s="21"/>
      <c r="C573" s="39" t="str">
        <f>IF(_xlfn.XLOOKUP(B572,' P1 Countries of interest'!$C$68:$C$78,' P1 Countries of interest'!$E$68:$E$78,"",0)="Individual", "Please click the '+' sign on the left to place an individual bid","")</f>
        <v/>
      </c>
    </row>
    <row r="574" spans="2:21" ht="14.5" customHeight="1" outlineLevel="1" x14ac:dyDescent="0.35">
      <c r="B574" s="21"/>
      <c r="C574" s="111"/>
      <c r="D574" s="154"/>
      <c r="E574" s="68"/>
      <c r="F574" s="220" t="s">
        <v>143</v>
      </c>
      <c r="G574" s="220"/>
      <c r="H574" s="220"/>
      <c r="I574" s="220"/>
      <c r="J574" s="220"/>
      <c r="K574" s="220"/>
      <c r="L574" s="220"/>
      <c r="M574" s="68"/>
      <c r="N574" s="220" t="s">
        <v>144</v>
      </c>
      <c r="O574" s="220"/>
      <c r="P574" s="220"/>
      <c r="Q574" s="220"/>
      <c r="R574" s="220"/>
      <c r="S574" s="220"/>
      <c r="T574" s="220"/>
      <c r="U574" s="5"/>
    </row>
    <row r="575" spans="2:21" outlineLevel="1" x14ac:dyDescent="0.35">
      <c r="C575" s="238" t="str">
        <f>B572</f>
        <v>Indonesia</v>
      </c>
      <c r="D575" s="240" t="s">
        <v>145</v>
      </c>
      <c r="E575" s="68"/>
      <c r="F575" s="223" t="s">
        <v>146</v>
      </c>
      <c r="G575" s="223"/>
      <c r="H575" s="223"/>
      <c r="I575" s="223"/>
      <c r="J575" s="223"/>
      <c r="K575" s="223"/>
      <c r="L575" s="223"/>
      <c r="M575" s="68"/>
      <c r="N575" s="223" t="s">
        <v>147</v>
      </c>
      <c r="O575" s="223"/>
      <c r="P575" s="223"/>
      <c r="Q575" s="223"/>
      <c r="R575" s="223"/>
      <c r="S575" s="223"/>
      <c r="T575" s="223"/>
      <c r="U575" s="5"/>
    </row>
    <row r="576" spans="2:21" outlineLevel="1" x14ac:dyDescent="0.35">
      <c r="C576" s="239"/>
      <c r="D576" s="241"/>
      <c r="E576" s="68"/>
      <c r="F576" s="7" t="s">
        <v>148</v>
      </c>
      <c r="G576" s="7" t="s">
        <v>149</v>
      </c>
      <c r="H576" s="7" t="s">
        <v>150</v>
      </c>
      <c r="I576" s="7" t="s">
        <v>151</v>
      </c>
      <c r="J576" s="7" t="s">
        <v>152</v>
      </c>
      <c r="K576" s="7" t="s">
        <v>153</v>
      </c>
      <c r="L576" s="7" t="s">
        <v>154</v>
      </c>
      <c r="M576" s="68"/>
      <c r="N576" s="7" t="s">
        <v>155</v>
      </c>
      <c r="O576" s="7" t="s">
        <v>150</v>
      </c>
      <c r="P576" s="7" t="s">
        <v>151</v>
      </c>
      <c r="Q576" s="7" t="s">
        <v>152</v>
      </c>
      <c r="R576" s="7" t="s">
        <v>153</v>
      </c>
      <c r="S576" s="7" t="s">
        <v>156</v>
      </c>
      <c r="T576" s="7" t="s">
        <v>157</v>
      </c>
      <c r="U576" s="5"/>
    </row>
    <row r="577" spans="2:21" outlineLevel="1" x14ac:dyDescent="0.35">
      <c r="C577" s="99" t="s">
        <v>158</v>
      </c>
      <c r="D577" s="119" t="s">
        <v>159</v>
      </c>
      <c r="E577" s="68"/>
      <c r="F577" s="26"/>
      <c r="G577" s="26"/>
      <c r="H577" s="26"/>
      <c r="I577" s="26"/>
      <c r="J577" s="26"/>
      <c r="K577" s="26"/>
      <c r="L577" s="26"/>
      <c r="M577" s="68"/>
      <c r="N577" s="26"/>
      <c r="O577" s="26"/>
      <c r="P577" s="26"/>
      <c r="Q577" s="26"/>
      <c r="R577" s="26"/>
      <c r="S577" s="26"/>
      <c r="T577" s="26"/>
      <c r="U577" s="5"/>
    </row>
    <row r="578" spans="2:21" outlineLevel="1" x14ac:dyDescent="0.35">
      <c r="C578" s="224" t="s">
        <v>160</v>
      </c>
      <c r="D578" s="119" t="s">
        <v>161</v>
      </c>
      <c r="E578" s="68"/>
      <c r="F578" s="130"/>
      <c r="G578" s="130"/>
      <c r="H578" s="130"/>
      <c r="I578" s="130"/>
      <c r="J578" s="130"/>
      <c r="K578" s="130"/>
      <c r="L578" s="130"/>
      <c r="M578" s="68"/>
      <c r="N578" s="130"/>
      <c r="O578" s="130"/>
      <c r="P578" s="130"/>
      <c r="Q578" s="130"/>
      <c r="R578" s="130"/>
      <c r="S578" s="130"/>
      <c r="T578" s="130"/>
    </row>
    <row r="579" spans="2:21" ht="14.5" customHeight="1" outlineLevel="1" x14ac:dyDescent="0.35">
      <c r="C579" s="224"/>
      <c r="D579" s="119" t="s">
        <v>162</v>
      </c>
      <c r="E579" s="68"/>
      <c r="F579" s="26"/>
      <c r="G579" s="26"/>
      <c r="H579" s="26"/>
      <c r="I579" s="26"/>
      <c r="J579" s="26"/>
      <c r="K579" s="26"/>
      <c r="L579" s="26"/>
      <c r="M579" s="68"/>
      <c r="N579" s="26"/>
      <c r="O579" s="26"/>
      <c r="P579" s="26"/>
      <c r="Q579" s="26"/>
      <c r="R579" s="26"/>
      <c r="S579" s="26"/>
      <c r="T579" s="26"/>
    </row>
    <row r="580" spans="2:21" outlineLevel="1" x14ac:dyDescent="0.35">
      <c r="C580" s="224"/>
      <c r="D580" s="119" t="s">
        <v>163</v>
      </c>
      <c r="E580" s="68"/>
      <c r="F580" s="26"/>
      <c r="G580" s="26"/>
      <c r="H580" s="26"/>
      <c r="I580" s="26"/>
      <c r="J580" s="26"/>
      <c r="K580" s="26"/>
      <c r="L580" s="26"/>
      <c r="M580" s="68"/>
      <c r="N580" s="26"/>
      <c r="O580" s="26"/>
      <c r="P580" s="26"/>
      <c r="Q580" s="26"/>
      <c r="R580" s="26"/>
      <c r="S580" s="26"/>
      <c r="T580" s="26"/>
    </row>
    <row r="581" spans="2:21" outlineLevel="1" x14ac:dyDescent="0.35">
      <c r="C581" s="100" t="s">
        <v>164</v>
      </c>
      <c r="D581" s="120" t="s">
        <v>165</v>
      </c>
      <c r="E581" s="68"/>
      <c r="F581" s="26"/>
      <c r="G581" s="26"/>
      <c r="H581" s="26"/>
      <c r="I581" s="26"/>
      <c r="J581" s="26"/>
      <c r="K581" s="26"/>
      <c r="L581" s="26"/>
      <c r="M581" s="68"/>
      <c r="N581" s="26"/>
      <c r="O581" s="26"/>
      <c r="P581" s="26"/>
      <c r="Q581" s="26"/>
      <c r="R581" s="26"/>
      <c r="S581" s="26"/>
      <c r="T581" s="26"/>
    </row>
    <row r="582" spans="2:21" outlineLevel="1" x14ac:dyDescent="0.35">
      <c r="C582" s="224" t="s">
        <v>166</v>
      </c>
      <c r="D582" s="119" t="s">
        <v>167</v>
      </c>
      <c r="E582" s="68"/>
      <c r="F582" s="130"/>
      <c r="G582" s="130"/>
      <c r="H582" s="130"/>
      <c r="I582" s="130"/>
      <c r="J582" s="130"/>
      <c r="K582" s="130"/>
      <c r="L582" s="130"/>
      <c r="M582" s="68"/>
      <c r="N582" s="130"/>
      <c r="O582" s="130"/>
      <c r="P582" s="130"/>
      <c r="Q582" s="130"/>
      <c r="R582" s="130"/>
      <c r="S582" s="130"/>
      <c r="T582" s="130"/>
    </row>
    <row r="583" spans="2:21" ht="29" outlineLevel="1" x14ac:dyDescent="0.35">
      <c r="C583" s="224"/>
      <c r="D583" s="119" t="s">
        <v>168</v>
      </c>
      <c r="E583" s="68"/>
      <c r="F583" s="26"/>
      <c r="G583" s="26"/>
      <c r="H583" s="26"/>
      <c r="I583" s="26"/>
      <c r="J583" s="26"/>
      <c r="K583" s="26"/>
      <c r="L583" s="26"/>
      <c r="M583" s="68"/>
      <c r="N583" s="26"/>
      <c r="O583" s="26"/>
      <c r="P583" s="26"/>
      <c r="Q583" s="26"/>
      <c r="R583" s="26"/>
      <c r="S583" s="26"/>
      <c r="T583" s="26"/>
    </row>
    <row r="584" spans="2:21" ht="14.5" customHeight="1" outlineLevel="1" x14ac:dyDescent="0.35">
      <c r="C584" s="231" t="s">
        <v>169</v>
      </c>
      <c r="D584" s="232"/>
      <c r="E584" s="232"/>
      <c r="F584" s="232"/>
      <c r="G584" s="232"/>
      <c r="H584" s="232"/>
      <c r="I584" s="232"/>
      <c r="J584" s="232"/>
      <c r="K584" s="232"/>
      <c r="L584" s="233"/>
      <c r="M584" s="34"/>
      <c r="N584" s="34"/>
      <c r="O584" s="34"/>
      <c r="P584" s="34"/>
      <c r="Q584" s="34"/>
      <c r="R584" s="34"/>
      <c r="S584" s="34"/>
      <c r="T584" s="34"/>
      <c r="U584" s="8"/>
    </row>
    <row r="585" spans="2:21" outlineLevel="1" x14ac:dyDescent="0.35">
      <c r="C585" s="226"/>
      <c r="D585" s="227"/>
      <c r="E585" s="227"/>
      <c r="F585" s="227"/>
      <c r="G585" s="227"/>
      <c r="H585" s="227"/>
      <c r="I585" s="227"/>
      <c r="J585" s="227"/>
      <c r="K585" s="227"/>
      <c r="L585" s="228"/>
      <c r="M585" s="35"/>
      <c r="N585" s="35"/>
      <c r="O585" s="35"/>
      <c r="P585" s="35"/>
      <c r="Q585" s="35"/>
      <c r="R585" s="35"/>
      <c r="S585" s="35"/>
      <c r="T585" s="35"/>
    </row>
    <row r="586" spans="2:21" s="62" customFormat="1" ht="15.5" x14ac:dyDescent="0.35">
      <c r="B586" s="61"/>
      <c r="C586" s="39" t="str">
        <f>IF(_xlfn.XLOOKUP(B572,'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586" s="147"/>
    </row>
    <row r="587" spans="2:21" ht="21" x14ac:dyDescent="0.5">
      <c r="B587" s="55" t="str">
        <f>' P1 Countries of interest'!C71</f>
        <v>Kazakhstan</v>
      </c>
      <c r="C587" s="54"/>
      <c r="D587" s="153"/>
      <c r="E587" s="54"/>
      <c r="F587" s="54"/>
      <c r="G587" s="54"/>
      <c r="H587" s="54"/>
      <c r="I587" s="54"/>
      <c r="J587" s="54"/>
      <c r="K587" s="54"/>
      <c r="L587" s="54"/>
      <c r="M587" s="54"/>
      <c r="N587" s="54"/>
      <c r="O587" s="54"/>
      <c r="P587" s="54"/>
      <c r="Q587" s="54"/>
      <c r="R587" s="54"/>
      <c r="S587" s="54"/>
      <c r="T587" s="54"/>
    </row>
    <row r="588" spans="2:21" ht="14.5" customHeight="1" x14ac:dyDescent="0.35">
      <c r="B588" s="21"/>
      <c r="C588" s="39" t="str">
        <f>IF(_xlfn.XLOOKUP(B587,' P1 Countries of interest'!$C$68:$C$78,' P1 Countries of interest'!$E$68:$E$78,"",0)="Individual","Please click the '+' sign on the left to place an individual bid","")</f>
        <v/>
      </c>
    </row>
    <row r="589" spans="2:21" ht="14.5" customHeight="1" outlineLevel="1" x14ac:dyDescent="0.35">
      <c r="B589" s="21"/>
      <c r="C589" s="111"/>
      <c r="D589" s="154"/>
      <c r="E589" s="68"/>
      <c r="F589" s="220" t="s">
        <v>143</v>
      </c>
      <c r="G589" s="220"/>
      <c r="H589" s="220"/>
      <c r="I589" s="220"/>
      <c r="J589" s="220"/>
      <c r="K589" s="220"/>
      <c r="L589" s="220"/>
      <c r="M589" s="68"/>
      <c r="N589" s="220" t="s">
        <v>144</v>
      </c>
      <c r="O589" s="220"/>
      <c r="P589" s="220"/>
      <c r="Q589" s="220"/>
      <c r="R589" s="220"/>
      <c r="S589" s="220"/>
      <c r="T589" s="220"/>
      <c r="U589" s="5"/>
    </row>
    <row r="590" spans="2:21" outlineLevel="1" x14ac:dyDescent="0.35">
      <c r="C590" s="238" t="str">
        <f>B587</f>
        <v>Kazakhstan</v>
      </c>
      <c r="D590" s="240" t="s">
        <v>145</v>
      </c>
      <c r="E590" s="68"/>
      <c r="F590" s="223" t="s">
        <v>146</v>
      </c>
      <c r="G590" s="223"/>
      <c r="H590" s="223"/>
      <c r="I590" s="223"/>
      <c r="J590" s="223"/>
      <c r="K590" s="223"/>
      <c r="L590" s="223"/>
      <c r="M590" s="68"/>
      <c r="N590" s="223" t="s">
        <v>147</v>
      </c>
      <c r="O590" s="223"/>
      <c r="P590" s="223"/>
      <c r="Q590" s="223"/>
      <c r="R590" s="223"/>
      <c r="S590" s="223"/>
      <c r="T590" s="223"/>
      <c r="U590" s="5"/>
    </row>
    <row r="591" spans="2:21" outlineLevel="1" x14ac:dyDescent="0.35">
      <c r="C591" s="239"/>
      <c r="D591" s="241"/>
      <c r="E591" s="68"/>
      <c r="F591" s="7" t="s">
        <v>148</v>
      </c>
      <c r="G591" s="7" t="s">
        <v>149</v>
      </c>
      <c r="H591" s="7" t="s">
        <v>150</v>
      </c>
      <c r="I591" s="7" t="s">
        <v>151</v>
      </c>
      <c r="J591" s="7" t="s">
        <v>152</v>
      </c>
      <c r="K591" s="7" t="s">
        <v>153</v>
      </c>
      <c r="L591" s="7" t="s">
        <v>154</v>
      </c>
      <c r="M591" s="68"/>
      <c r="N591" s="7" t="s">
        <v>155</v>
      </c>
      <c r="O591" s="7" t="s">
        <v>150</v>
      </c>
      <c r="P591" s="7" t="s">
        <v>151</v>
      </c>
      <c r="Q591" s="7" t="s">
        <v>152</v>
      </c>
      <c r="R591" s="7" t="s">
        <v>153</v>
      </c>
      <c r="S591" s="7" t="s">
        <v>156</v>
      </c>
      <c r="T591" s="7" t="s">
        <v>157</v>
      </c>
      <c r="U591" s="5"/>
    </row>
    <row r="592" spans="2:21" outlineLevel="1" x14ac:dyDescent="0.35">
      <c r="C592" s="99" t="s">
        <v>158</v>
      </c>
      <c r="D592" s="119" t="s">
        <v>159</v>
      </c>
      <c r="E592" s="68"/>
      <c r="F592" s="26"/>
      <c r="G592" s="26"/>
      <c r="H592" s="26"/>
      <c r="I592" s="26"/>
      <c r="J592" s="26"/>
      <c r="K592" s="26"/>
      <c r="L592" s="26"/>
      <c r="M592" s="68"/>
      <c r="N592" s="26"/>
      <c r="O592" s="26"/>
      <c r="P592" s="26"/>
      <c r="Q592" s="26"/>
      <c r="R592" s="26"/>
      <c r="S592" s="26"/>
      <c r="T592" s="26"/>
      <c r="U592" s="5"/>
    </row>
    <row r="593" spans="2:21" outlineLevel="1" x14ac:dyDescent="0.35">
      <c r="C593" s="224" t="s">
        <v>160</v>
      </c>
      <c r="D593" s="119" t="s">
        <v>161</v>
      </c>
      <c r="E593" s="68"/>
      <c r="F593" s="130"/>
      <c r="G593" s="130"/>
      <c r="H593" s="130"/>
      <c r="I593" s="130"/>
      <c r="J593" s="130"/>
      <c r="K593" s="130"/>
      <c r="L593" s="130"/>
      <c r="M593" s="68"/>
      <c r="N593" s="130"/>
      <c r="O593" s="130"/>
      <c r="P593" s="130"/>
      <c r="Q593" s="130"/>
      <c r="R593" s="130"/>
      <c r="S593" s="130"/>
      <c r="T593" s="130"/>
    </row>
    <row r="594" spans="2:21" ht="14.5" customHeight="1" outlineLevel="1" x14ac:dyDescent="0.35">
      <c r="C594" s="224"/>
      <c r="D594" s="119" t="s">
        <v>162</v>
      </c>
      <c r="E594" s="68"/>
      <c r="F594" s="26"/>
      <c r="G594" s="26"/>
      <c r="H594" s="26"/>
      <c r="I594" s="26"/>
      <c r="J594" s="26"/>
      <c r="K594" s="26"/>
      <c r="L594" s="26"/>
      <c r="M594" s="68"/>
      <c r="N594" s="26"/>
      <c r="O594" s="26"/>
      <c r="P594" s="26"/>
      <c r="Q594" s="26"/>
      <c r="R594" s="26"/>
      <c r="S594" s="26"/>
      <c r="T594" s="26"/>
    </row>
    <row r="595" spans="2:21" outlineLevel="1" x14ac:dyDescent="0.35">
      <c r="C595" s="224"/>
      <c r="D595" s="119" t="s">
        <v>163</v>
      </c>
      <c r="E595" s="68"/>
      <c r="F595" s="26"/>
      <c r="G595" s="26"/>
      <c r="H595" s="26"/>
      <c r="I595" s="26"/>
      <c r="J595" s="26"/>
      <c r="K595" s="26"/>
      <c r="L595" s="26"/>
      <c r="M595" s="68"/>
      <c r="N595" s="26"/>
      <c r="O595" s="26"/>
      <c r="P595" s="26"/>
      <c r="Q595" s="26"/>
      <c r="R595" s="26"/>
      <c r="S595" s="26"/>
      <c r="T595" s="26"/>
    </row>
    <row r="596" spans="2:21" outlineLevel="1" x14ac:dyDescent="0.35">
      <c r="C596" s="100"/>
      <c r="D596" s="120" t="s">
        <v>165</v>
      </c>
      <c r="E596" s="68"/>
      <c r="F596" s="26"/>
      <c r="G596" s="26"/>
      <c r="H596" s="26"/>
      <c r="I596" s="26"/>
      <c r="J596" s="26"/>
      <c r="K596" s="26"/>
      <c r="L596" s="26"/>
      <c r="M596" s="68"/>
      <c r="N596" s="26"/>
      <c r="O596" s="26"/>
      <c r="P596" s="26"/>
      <c r="Q596" s="26"/>
      <c r="R596" s="26"/>
      <c r="S596" s="26"/>
      <c r="T596" s="26"/>
    </row>
    <row r="597" spans="2:21" outlineLevel="1" x14ac:dyDescent="0.35">
      <c r="C597" s="224" t="s">
        <v>166</v>
      </c>
      <c r="D597" s="119" t="s">
        <v>167</v>
      </c>
      <c r="E597" s="68"/>
      <c r="F597" s="130"/>
      <c r="G597" s="130"/>
      <c r="H597" s="130"/>
      <c r="I597" s="130"/>
      <c r="J597" s="130"/>
      <c r="K597" s="130"/>
      <c r="L597" s="130"/>
      <c r="M597" s="68"/>
      <c r="N597" s="130"/>
      <c r="O597" s="130"/>
      <c r="P597" s="130"/>
      <c r="Q597" s="130"/>
      <c r="R597" s="130"/>
      <c r="S597" s="130"/>
      <c r="T597" s="130"/>
    </row>
    <row r="598" spans="2:21" ht="29" outlineLevel="1" x14ac:dyDescent="0.35">
      <c r="C598" s="224"/>
      <c r="D598" s="119" t="s">
        <v>168</v>
      </c>
      <c r="E598" s="68"/>
      <c r="F598" s="26"/>
      <c r="G598" s="26"/>
      <c r="H598" s="26"/>
      <c r="I598" s="26"/>
      <c r="J598" s="26"/>
      <c r="K598" s="26"/>
      <c r="L598" s="26"/>
      <c r="M598" s="68"/>
      <c r="N598" s="26"/>
      <c r="O598" s="26"/>
      <c r="P598" s="26"/>
      <c r="Q598" s="26"/>
      <c r="R598" s="26"/>
      <c r="S598" s="26"/>
      <c r="T598" s="26"/>
    </row>
    <row r="599" spans="2:21" ht="14.5" customHeight="1" outlineLevel="1" x14ac:dyDescent="0.35">
      <c r="C599" s="231" t="s">
        <v>169</v>
      </c>
      <c r="D599" s="232"/>
      <c r="E599" s="232"/>
      <c r="F599" s="232"/>
      <c r="G599" s="232"/>
      <c r="H599" s="232"/>
      <c r="I599" s="232"/>
      <c r="J599" s="232"/>
      <c r="K599" s="232"/>
      <c r="L599" s="233"/>
      <c r="M599" s="34"/>
      <c r="N599" s="34"/>
      <c r="O599" s="34"/>
      <c r="P599" s="34"/>
      <c r="Q599" s="34"/>
      <c r="R599" s="34"/>
      <c r="S599" s="34"/>
      <c r="T599" s="34"/>
      <c r="U599" s="8"/>
    </row>
    <row r="600" spans="2:21" outlineLevel="1" x14ac:dyDescent="0.35">
      <c r="C600" s="226"/>
      <c r="D600" s="227"/>
      <c r="E600" s="227"/>
      <c r="F600" s="227"/>
      <c r="G600" s="227"/>
      <c r="H600" s="227"/>
      <c r="I600" s="227"/>
      <c r="J600" s="227"/>
      <c r="K600" s="227"/>
      <c r="L600" s="228"/>
      <c r="M600" s="35"/>
      <c r="N600" s="35"/>
      <c r="O600" s="35"/>
      <c r="P600" s="35"/>
      <c r="Q600" s="35"/>
      <c r="R600" s="35"/>
      <c r="S600" s="35"/>
      <c r="T600" s="35"/>
    </row>
    <row r="601" spans="2:21" s="62" customFormat="1" ht="15.5" x14ac:dyDescent="0.35">
      <c r="B601" s="61"/>
      <c r="C601" s="39" t="str">
        <f>IF(_xlfn.XLOOKUP(B587,'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01" s="147"/>
    </row>
    <row r="602" spans="2:21" ht="21" x14ac:dyDescent="0.5">
      <c r="B602" s="55" t="str">
        <f>' P1 Countries of interest'!C72</f>
        <v>Nepal</v>
      </c>
      <c r="C602" s="54"/>
      <c r="D602" s="153"/>
      <c r="E602" s="54"/>
      <c r="F602" s="54"/>
      <c r="G602" s="54"/>
      <c r="H602" s="54"/>
      <c r="I602" s="54"/>
      <c r="J602" s="54"/>
      <c r="K602" s="54"/>
      <c r="L602" s="54"/>
      <c r="M602" s="54"/>
      <c r="N602" s="54"/>
      <c r="O602" s="54"/>
      <c r="P602" s="54"/>
      <c r="Q602" s="54"/>
      <c r="R602" s="54"/>
      <c r="S602" s="54"/>
      <c r="T602" s="54"/>
    </row>
    <row r="603" spans="2:21" ht="14.5" customHeight="1" x14ac:dyDescent="0.35">
      <c r="B603" s="21"/>
      <c r="C603" s="39" t="str">
        <f>IF(_xlfn.XLOOKUP(B602,' P1 Countries of interest'!$C$68:$C$78,' P1 Countries of interest'!$E$68:$E$78,"",0)="Individual", "Please click the '+' sign on the left to place an individual bid","")</f>
        <v/>
      </c>
    </row>
    <row r="604" spans="2:21" ht="14.5" customHeight="1" outlineLevel="1" x14ac:dyDescent="0.35">
      <c r="B604" s="21"/>
      <c r="C604" s="111"/>
      <c r="D604" s="154"/>
      <c r="E604" s="68"/>
      <c r="F604" s="220" t="s">
        <v>143</v>
      </c>
      <c r="G604" s="220"/>
      <c r="H604" s="220"/>
      <c r="I604" s="220"/>
      <c r="J604" s="220"/>
      <c r="K604" s="220"/>
      <c r="L604" s="220"/>
      <c r="M604" s="68"/>
      <c r="N604" s="220" t="s">
        <v>144</v>
      </c>
      <c r="O604" s="220"/>
      <c r="P604" s="220"/>
      <c r="Q604" s="220"/>
      <c r="R604" s="220"/>
      <c r="S604" s="220"/>
      <c r="T604" s="220"/>
      <c r="U604" s="5"/>
    </row>
    <row r="605" spans="2:21" outlineLevel="1" x14ac:dyDescent="0.35">
      <c r="C605" s="238" t="str">
        <f>B602</f>
        <v>Nepal</v>
      </c>
      <c r="D605" s="240" t="s">
        <v>145</v>
      </c>
      <c r="E605" s="68"/>
      <c r="F605" s="223" t="s">
        <v>146</v>
      </c>
      <c r="G605" s="223"/>
      <c r="H605" s="223"/>
      <c r="I605" s="223"/>
      <c r="J605" s="223"/>
      <c r="K605" s="223"/>
      <c r="L605" s="223"/>
      <c r="M605" s="68"/>
      <c r="N605" s="223" t="s">
        <v>147</v>
      </c>
      <c r="O605" s="223"/>
      <c r="P605" s="223"/>
      <c r="Q605" s="223"/>
      <c r="R605" s="223"/>
      <c r="S605" s="223"/>
      <c r="T605" s="223"/>
      <c r="U605" s="5"/>
    </row>
    <row r="606" spans="2:21" outlineLevel="1" x14ac:dyDescent="0.35">
      <c r="C606" s="239"/>
      <c r="D606" s="241"/>
      <c r="E606" s="68"/>
      <c r="F606" s="7" t="s">
        <v>148</v>
      </c>
      <c r="G606" s="7" t="s">
        <v>149</v>
      </c>
      <c r="H606" s="7" t="s">
        <v>150</v>
      </c>
      <c r="I606" s="7" t="s">
        <v>151</v>
      </c>
      <c r="J606" s="7" t="s">
        <v>152</v>
      </c>
      <c r="K606" s="7" t="s">
        <v>153</v>
      </c>
      <c r="L606" s="7" t="s">
        <v>154</v>
      </c>
      <c r="M606" s="68"/>
      <c r="N606" s="7" t="s">
        <v>155</v>
      </c>
      <c r="O606" s="7" t="s">
        <v>150</v>
      </c>
      <c r="P606" s="7" t="s">
        <v>151</v>
      </c>
      <c r="Q606" s="7" t="s">
        <v>152</v>
      </c>
      <c r="R606" s="7" t="s">
        <v>153</v>
      </c>
      <c r="S606" s="7" t="s">
        <v>156</v>
      </c>
      <c r="T606" s="7" t="s">
        <v>157</v>
      </c>
      <c r="U606" s="5"/>
    </row>
    <row r="607" spans="2:21" outlineLevel="1" x14ac:dyDescent="0.35">
      <c r="C607" s="99" t="s">
        <v>158</v>
      </c>
      <c r="D607" s="119" t="s">
        <v>159</v>
      </c>
      <c r="E607" s="68"/>
      <c r="F607" s="26"/>
      <c r="G607" s="26"/>
      <c r="H607" s="26"/>
      <c r="I607" s="26"/>
      <c r="J607" s="26"/>
      <c r="K607" s="26"/>
      <c r="L607" s="26"/>
      <c r="M607" s="68"/>
      <c r="N607" s="26"/>
      <c r="O607" s="26"/>
      <c r="P607" s="26"/>
      <c r="Q607" s="26"/>
      <c r="R607" s="26"/>
      <c r="S607" s="26"/>
      <c r="T607" s="26"/>
      <c r="U607" s="5"/>
    </row>
    <row r="608" spans="2:21" outlineLevel="1" x14ac:dyDescent="0.35">
      <c r="C608" s="224" t="s">
        <v>160</v>
      </c>
      <c r="D608" s="119" t="s">
        <v>161</v>
      </c>
      <c r="E608" s="68"/>
      <c r="F608" s="130"/>
      <c r="G608" s="130"/>
      <c r="H608" s="130"/>
      <c r="I608" s="130"/>
      <c r="J608" s="130"/>
      <c r="K608" s="130"/>
      <c r="L608" s="130"/>
      <c r="M608" s="68"/>
      <c r="N608" s="130"/>
      <c r="O608" s="130"/>
      <c r="P608" s="130"/>
      <c r="Q608" s="130"/>
      <c r="R608" s="130"/>
      <c r="S608" s="130"/>
      <c r="T608" s="130"/>
    </row>
    <row r="609" spans="2:21" ht="14.5" customHeight="1" outlineLevel="1" x14ac:dyDescent="0.35">
      <c r="C609" s="224"/>
      <c r="D609" s="119" t="s">
        <v>162</v>
      </c>
      <c r="E609" s="68"/>
      <c r="F609" s="26"/>
      <c r="G609" s="26"/>
      <c r="H609" s="26"/>
      <c r="I609" s="26"/>
      <c r="J609" s="26"/>
      <c r="K609" s="26"/>
      <c r="L609" s="26"/>
      <c r="M609" s="68"/>
      <c r="N609" s="26"/>
      <c r="O609" s="26"/>
      <c r="P609" s="26"/>
      <c r="Q609" s="26"/>
      <c r="R609" s="26"/>
      <c r="S609" s="26"/>
      <c r="T609" s="26"/>
    </row>
    <row r="610" spans="2:21" outlineLevel="1" x14ac:dyDescent="0.35">
      <c r="C610" s="224"/>
      <c r="D610" s="119" t="s">
        <v>163</v>
      </c>
      <c r="E610" s="68"/>
      <c r="F610" s="26"/>
      <c r="G610" s="26"/>
      <c r="H610" s="26"/>
      <c r="I610" s="26"/>
      <c r="J610" s="26"/>
      <c r="K610" s="26"/>
      <c r="L610" s="26"/>
      <c r="M610" s="68"/>
      <c r="N610" s="26"/>
      <c r="O610" s="26"/>
      <c r="P610" s="26"/>
      <c r="Q610" s="26"/>
      <c r="R610" s="26"/>
      <c r="S610" s="26"/>
      <c r="T610" s="26"/>
    </row>
    <row r="611" spans="2:21" outlineLevel="1" x14ac:dyDescent="0.35">
      <c r="C611" s="100" t="s">
        <v>164</v>
      </c>
      <c r="D611" s="120" t="s">
        <v>165</v>
      </c>
      <c r="E611" s="68"/>
      <c r="F611" s="26"/>
      <c r="G611" s="26"/>
      <c r="H611" s="26"/>
      <c r="I611" s="26"/>
      <c r="J611" s="26"/>
      <c r="K611" s="26"/>
      <c r="L611" s="26"/>
      <c r="M611" s="68"/>
      <c r="N611" s="26"/>
      <c r="O611" s="26"/>
      <c r="P611" s="26"/>
      <c r="Q611" s="26"/>
      <c r="R611" s="26"/>
      <c r="S611" s="26"/>
      <c r="T611" s="26"/>
    </row>
    <row r="612" spans="2:21" outlineLevel="1" x14ac:dyDescent="0.35">
      <c r="C612" s="224" t="s">
        <v>166</v>
      </c>
      <c r="D612" s="119" t="s">
        <v>167</v>
      </c>
      <c r="E612" s="68"/>
      <c r="F612" s="130"/>
      <c r="G612" s="130"/>
      <c r="H612" s="130"/>
      <c r="I612" s="130"/>
      <c r="J612" s="130"/>
      <c r="K612" s="130"/>
      <c r="L612" s="130"/>
      <c r="M612" s="68"/>
      <c r="N612" s="130"/>
      <c r="O612" s="130"/>
      <c r="P612" s="130"/>
      <c r="Q612" s="130"/>
      <c r="R612" s="130"/>
      <c r="S612" s="130"/>
      <c r="T612" s="130"/>
    </row>
    <row r="613" spans="2:21" ht="29" outlineLevel="1" x14ac:dyDescent="0.35">
      <c r="C613" s="224"/>
      <c r="D613" s="119" t="s">
        <v>168</v>
      </c>
      <c r="E613" s="68"/>
      <c r="F613" s="26"/>
      <c r="G613" s="26"/>
      <c r="H613" s="26"/>
      <c r="I613" s="26"/>
      <c r="J613" s="26"/>
      <c r="K613" s="26"/>
      <c r="L613" s="26"/>
      <c r="M613" s="68"/>
      <c r="N613" s="26"/>
      <c r="O613" s="26"/>
      <c r="P613" s="26"/>
      <c r="Q613" s="26"/>
      <c r="R613" s="26"/>
      <c r="S613" s="26"/>
      <c r="T613" s="26"/>
    </row>
    <row r="614" spans="2:21" ht="14.5" customHeight="1" outlineLevel="1" x14ac:dyDescent="0.35">
      <c r="C614" s="231" t="s">
        <v>169</v>
      </c>
      <c r="D614" s="232"/>
      <c r="E614" s="232"/>
      <c r="F614" s="232"/>
      <c r="G614" s="232"/>
      <c r="H614" s="232"/>
      <c r="I614" s="232"/>
      <c r="J614" s="232"/>
      <c r="K614" s="232"/>
      <c r="L614" s="233"/>
      <c r="M614" s="34"/>
      <c r="N614" s="34"/>
      <c r="O614" s="34"/>
      <c r="P614" s="34"/>
      <c r="Q614" s="34"/>
      <c r="R614" s="34"/>
      <c r="S614" s="34"/>
      <c r="T614" s="34"/>
      <c r="U614" s="8"/>
    </row>
    <row r="615" spans="2:21" outlineLevel="1" x14ac:dyDescent="0.35">
      <c r="C615" s="226"/>
      <c r="D615" s="227"/>
      <c r="E615" s="227"/>
      <c r="F615" s="227"/>
      <c r="G615" s="227"/>
      <c r="H615" s="227"/>
      <c r="I615" s="227"/>
      <c r="J615" s="227"/>
      <c r="K615" s="227"/>
      <c r="L615" s="228"/>
      <c r="M615" s="35"/>
      <c r="N615" s="35"/>
      <c r="O615" s="35"/>
      <c r="P615" s="35"/>
      <c r="Q615" s="35"/>
      <c r="R615" s="35"/>
      <c r="S615" s="35"/>
      <c r="T615" s="35"/>
    </row>
    <row r="616" spans="2:21" s="62" customFormat="1" ht="15.5" x14ac:dyDescent="0.35">
      <c r="B616" s="61"/>
      <c r="C616" s="39" t="str">
        <f>IF(_xlfn.XLOOKUP(B602,'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16" s="147"/>
    </row>
    <row r="617" spans="2:21" ht="21" x14ac:dyDescent="0.5">
      <c r="B617" s="55" t="str">
        <f>' P1 Countries of interest'!C73</f>
        <v>Papua New Guinea</v>
      </c>
      <c r="C617" s="54"/>
      <c r="D617" s="153"/>
      <c r="E617" s="54"/>
      <c r="F617" s="54"/>
      <c r="G617" s="54"/>
      <c r="H617" s="54"/>
      <c r="I617" s="54"/>
      <c r="J617" s="54"/>
      <c r="K617" s="54"/>
      <c r="L617" s="54"/>
      <c r="M617" s="54"/>
      <c r="N617" s="54"/>
      <c r="O617" s="54"/>
      <c r="P617" s="54"/>
      <c r="Q617" s="54"/>
      <c r="R617" s="54"/>
      <c r="S617" s="54"/>
      <c r="T617" s="54"/>
    </row>
    <row r="618" spans="2:21" ht="14.5" customHeight="1" x14ac:dyDescent="0.35">
      <c r="B618" s="21"/>
      <c r="C618" s="39" t="str">
        <f>IF(_xlfn.XLOOKUP(B617,' P1 Countries of interest'!$C$68:$C$78,' P1 Countries of interest'!$E$68:$E$78,"",0)="Individual", "Please click the '+' sign on the left to place an individual bid","")</f>
        <v/>
      </c>
    </row>
    <row r="619" spans="2:21" ht="14.5" customHeight="1" outlineLevel="1" x14ac:dyDescent="0.35">
      <c r="B619" s="21"/>
      <c r="C619" s="111"/>
      <c r="D619" s="154"/>
      <c r="E619" s="68"/>
      <c r="F619" s="220" t="s">
        <v>143</v>
      </c>
      <c r="G619" s="220"/>
      <c r="H619" s="220"/>
      <c r="I619" s="220"/>
      <c r="J619" s="220"/>
      <c r="K619" s="220"/>
      <c r="L619" s="220"/>
      <c r="M619" s="68"/>
      <c r="N619" s="220" t="s">
        <v>144</v>
      </c>
      <c r="O619" s="220"/>
      <c r="P619" s="220"/>
      <c r="Q619" s="220"/>
      <c r="R619" s="220"/>
      <c r="S619" s="220"/>
      <c r="T619" s="220"/>
      <c r="U619" s="5"/>
    </row>
    <row r="620" spans="2:21" outlineLevel="1" x14ac:dyDescent="0.35">
      <c r="C620" s="238" t="str">
        <f>B617</f>
        <v>Papua New Guinea</v>
      </c>
      <c r="D620" s="240" t="s">
        <v>145</v>
      </c>
      <c r="E620" s="68"/>
      <c r="F620" s="223" t="s">
        <v>146</v>
      </c>
      <c r="G620" s="223"/>
      <c r="H620" s="223"/>
      <c r="I620" s="223"/>
      <c r="J620" s="223"/>
      <c r="K620" s="223"/>
      <c r="L620" s="223"/>
      <c r="M620" s="68"/>
      <c r="N620" s="223" t="s">
        <v>147</v>
      </c>
      <c r="O620" s="223"/>
      <c r="P620" s="223"/>
      <c r="Q620" s="223"/>
      <c r="R620" s="223"/>
      <c r="S620" s="223"/>
      <c r="T620" s="223"/>
      <c r="U620" s="5"/>
    </row>
    <row r="621" spans="2:21" outlineLevel="1" x14ac:dyDescent="0.35">
      <c r="C621" s="239"/>
      <c r="D621" s="241"/>
      <c r="E621" s="68"/>
      <c r="F621" s="7" t="s">
        <v>148</v>
      </c>
      <c r="G621" s="7" t="s">
        <v>149</v>
      </c>
      <c r="H621" s="7" t="s">
        <v>150</v>
      </c>
      <c r="I621" s="7" t="s">
        <v>151</v>
      </c>
      <c r="J621" s="7" t="s">
        <v>152</v>
      </c>
      <c r="K621" s="7" t="s">
        <v>153</v>
      </c>
      <c r="L621" s="7" t="s">
        <v>154</v>
      </c>
      <c r="M621" s="68"/>
      <c r="N621" s="7" t="s">
        <v>155</v>
      </c>
      <c r="O621" s="7" t="s">
        <v>150</v>
      </c>
      <c r="P621" s="7" t="s">
        <v>151</v>
      </c>
      <c r="Q621" s="7" t="s">
        <v>152</v>
      </c>
      <c r="R621" s="7" t="s">
        <v>153</v>
      </c>
      <c r="S621" s="7" t="s">
        <v>156</v>
      </c>
      <c r="T621" s="7" t="s">
        <v>157</v>
      </c>
      <c r="U621" s="5"/>
    </row>
    <row r="622" spans="2:21" outlineLevel="1" x14ac:dyDescent="0.35">
      <c r="C622" s="99" t="s">
        <v>158</v>
      </c>
      <c r="D622" s="119" t="s">
        <v>159</v>
      </c>
      <c r="E622" s="68"/>
      <c r="F622" s="26"/>
      <c r="G622" s="26"/>
      <c r="H622" s="26"/>
      <c r="I622" s="26"/>
      <c r="J622" s="26"/>
      <c r="K622" s="26"/>
      <c r="L622" s="26"/>
      <c r="M622" s="68"/>
      <c r="N622" s="26"/>
      <c r="O622" s="26"/>
      <c r="P622" s="26"/>
      <c r="Q622" s="26"/>
      <c r="R622" s="26"/>
      <c r="S622" s="26"/>
      <c r="T622" s="26"/>
      <c r="U622" s="5"/>
    </row>
    <row r="623" spans="2:21" outlineLevel="1" x14ac:dyDescent="0.35">
      <c r="C623" s="224" t="s">
        <v>160</v>
      </c>
      <c r="D623" s="119" t="s">
        <v>161</v>
      </c>
      <c r="E623" s="68"/>
      <c r="F623" s="130"/>
      <c r="G623" s="130"/>
      <c r="H623" s="130"/>
      <c r="I623" s="130"/>
      <c r="J623" s="130"/>
      <c r="K623" s="130"/>
      <c r="L623" s="130"/>
      <c r="M623" s="68"/>
      <c r="N623" s="130"/>
      <c r="O623" s="130"/>
      <c r="P623" s="130"/>
      <c r="Q623" s="130"/>
      <c r="R623" s="130"/>
      <c r="S623" s="130"/>
      <c r="T623" s="130"/>
    </row>
    <row r="624" spans="2:21" ht="14.5" customHeight="1" outlineLevel="1" x14ac:dyDescent="0.35">
      <c r="C624" s="224"/>
      <c r="D624" s="119" t="s">
        <v>162</v>
      </c>
      <c r="E624" s="68"/>
      <c r="F624" s="26"/>
      <c r="G624" s="26"/>
      <c r="H624" s="26"/>
      <c r="I624" s="26"/>
      <c r="J624" s="26"/>
      <c r="K624" s="26"/>
      <c r="L624" s="26"/>
      <c r="M624" s="68"/>
      <c r="N624" s="26"/>
      <c r="O624" s="26"/>
      <c r="P624" s="26"/>
      <c r="Q624" s="26"/>
      <c r="R624" s="26"/>
      <c r="S624" s="26"/>
      <c r="T624" s="26"/>
    </row>
    <row r="625" spans="2:21" outlineLevel="1" x14ac:dyDescent="0.35">
      <c r="C625" s="224"/>
      <c r="D625" s="119" t="s">
        <v>163</v>
      </c>
      <c r="E625" s="68"/>
      <c r="F625" s="26"/>
      <c r="G625" s="26"/>
      <c r="H625" s="26"/>
      <c r="I625" s="26"/>
      <c r="J625" s="26"/>
      <c r="K625" s="26"/>
      <c r="L625" s="26"/>
      <c r="M625" s="68"/>
      <c r="N625" s="26"/>
      <c r="O625" s="26"/>
      <c r="P625" s="26"/>
      <c r="Q625" s="26"/>
      <c r="R625" s="26"/>
      <c r="S625" s="26"/>
      <c r="T625" s="26"/>
    </row>
    <row r="626" spans="2:21" outlineLevel="1" x14ac:dyDescent="0.35">
      <c r="C626" s="100" t="s">
        <v>164</v>
      </c>
      <c r="D626" s="120" t="s">
        <v>165</v>
      </c>
      <c r="E626" s="68"/>
      <c r="F626" s="26"/>
      <c r="G626" s="26"/>
      <c r="H626" s="26"/>
      <c r="I626" s="26"/>
      <c r="J626" s="26"/>
      <c r="K626" s="26"/>
      <c r="L626" s="26"/>
      <c r="M626" s="68"/>
      <c r="N626" s="26"/>
      <c r="O626" s="26"/>
      <c r="P626" s="26"/>
      <c r="Q626" s="26"/>
      <c r="R626" s="26"/>
      <c r="S626" s="26"/>
      <c r="T626" s="26"/>
    </row>
    <row r="627" spans="2:21" outlineLevel="1" x14ac:dyDescent="0.35">
      <c r="C627" s="224" t="s">
        <v>166</v>
      </c>
      <c r="D627" s="119" t="s">
        <v>167</v>
      </c>
      <c r="E627" s="68"/>
      <c r="F627" s="130"/>
      <c r="G627" s="130"/>
      <c r="H627" s="130"/>
      <c r="I627" s="130"/>
      <c r="J627" s="130"/>
      <c r="K627" s="130"/>
      <c r="L627" s="130"/>
      <c r="M627" s="68"/>
      <c r="N627" s="130"/>
      <c r="O627" s="130"/>
      <c r="P627" s="130"/>
      <c r="Q627" s="130"/>
      <c r="R627" s="130"/>
      <c r="S627" s="130"/>
      <c r="T627" s="130"/>
    </row>
    <row r="628" spans="2:21" ht="29" outlineLevel="1" x14ac:dyDescent="0.35">
      <c r="C628" s="224"/>
      <c r="D628" s="119" t="s">
        <v>168</v>
      </c>
      <c r="E628" s="68"/>
      <c r="F628" s="26"/>
      <c r="G628" s="26"/>
      <c r="H628" s="26"/>
      <c r="I628" s="26"/>
      <c r="J628" s="26"/>
      <c r="K628" s="26"/>
      <c r="L628" s="26"/>
      <c r="M628" s="68"/>
      <c r="N628" s="26"/>
      <c r="O628" s="26"/>
      <c r="P628" s="26"/>
      <c r="Q628" s="26"/>
      <c r="R628" s="26"/>
      <c r="S628" s="26"/>
      <c r="T628" s="26"/>
    </row>
    <row r="629" spans="2:21" ht="14.5" customHeight="1" outlineLevel="1" x14ac:dyDescent="0.35">
      <c r="C629" s="231" t="s">
        <v>169</v>
      </c>
      <c r="D629" s="232"/>
      <c r="E629" s="232"/>
      <c r="F629" s="232"/>
      <c r="G629" s="232"/>
      <c r="H629" s="232"/>
      <c r="I629" s="232"/>
      <c r="J629" s="232"/>
      <c r="K629" s="232"/>
      <c r="L629" s="233"/>
      <c r="M629" s="34"/>
      <c r="N629" s="34"/>
      <c r="O629" s="34"/>
      <c r="P629" s="34"/>
      <c r="Q629" s="34"/>
      <c r="R629" s="34"/>
      <c r="S629" s="34"/>
      <c r="T629" s="34"/>
      <c r="U629" s="8"/>
    </row>
    <row r="630" spans="2:21" outlineLevel="1" x14ac:dyDescent="0.35">
      <c r="C630" s="226"/>
      <c r="D630" s="227"/>
      <c r="E630" s="227"/>
      <c r="F630" s="227"/>
      <c r="G630" s="227"/>
      <c r="H630" s="227"/>
      <c r="I630" s="227"/>
      <c r="J630" s="227"/>
      <c r="K630" s="227"/>
      <c r="L630" s="228"/>
      <c r="M630" s="35"/>
      <c r="N630" s="35"/>
      <c r="O630" s="35"/>
      <c r="P630" s="35"/>
      <c r="Q630" s="35"/>
      <c r="R630" s="35"/>
      <c r="S630" s="35"/>
      <c r="T630" s="35"/>
    </row>
    <row r="631" spans="2:21" s="62" customFormat="1" ht="15.5" x14ac:dyDescent="0.35">
      <c r="C631" s="39" t="str">
        <f>IF(_xlfn.XLOOKUP(B617,'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31" s="147"/>
    </row>
    <row r="632" spans="2:21" ht="21" x14ac:dyDescent="0.5">
      <c r="B632" s="55" t="str">
        <f>' P1 Countries of interest'!C74</f>
        <v>Philippines</v>
      </c>
      <c r="C632" s="54"/>
      <c r="D632" s="153"/>
      <c r="E632" s="54"/>
      <c r="F632" s="54"/>
      <c r="G632" s="54"/>
      <c r="H632" s="54"/>
      <c r="I632" s="54"/>
      <c r="J632" s="54"/>
      <c r="K632" s="54"/>
      <c r="L632" s="54"/>
      <c r="M632" s="54"/>
      <c r="N632" s="54"/>
      <c r="O632" s="54"/>
      <c r="P632" s="54"/>
      <c r="Q632" s="54"/>
      <c r="R632" s="54"/>
      <c r="S632" s="54"/>
      <c r="T632" s="54"/>
    </row>
    <row r="633" spans="2:21" ht="14.5" customHeight="1" x14ac:dyDescent="0.35">
      <c r="B633" s="21"/>
      <c r="C633" s="39" t="str">
        <f>IF(_xlfn.XLOOKUP(B632,' P1 Countries of interest'!$C$68:$C$78,' P1 Countries of interest'!$E$68:$E$78,"",0)="Individual", "Please click the '+' sign on the left to place an individual bid","")</f>
        <v/>
      </c>
    </row>
    <row r="634" spans="2:21" ht="14.5" customHeight="1" outlineLevel="1" x14ac:dyDescent="0.35">
      <c r="B634" s="21"/>
      <c r="C634" s="111"/>
      <c r="D634" s="154"/>
      <c r="E634" s="68"/>
      <c r="F634" s="220" t="s">
        <v>143</v>
      </c>
      <c r="G634" s="220"/>
      <c r="H634" s="220"/>
      <c r="I634" s="220"/>
      <c r="J634" s="220"/>
      <c r="K634" s="220"/>
      <c r="L634" s="220"/>
      <c r="M634" s="68"/>
      <c r="N634" s="220" t="s">
        <v>144</v>
      </c>
      <c r="O634" s="220"/>
      <c r="P634" s="220"/>
      <c r="Q634" s="220"/>
      <c r="R634" s="220"/>
      <c r="S634" s="220"/>
      <c r="T634" s="220"/>
      <c r="U634" s="5"/>
    </row>
    <row r="635" spans="2:21" outlineLevel="1" x14ac:dyDescent="0.35">
      <c r="C635" s="238" t="str">
        <f>B632</f>
        <v>Philippines</v>
      </c>
      <c r="D635" s="240" t="s">
        <v>145</v>
      </c>
      <c r="E635" s="68"/>
      <c r="F635" s="223" t="s">
        <v>146</v>
      </c>
      <c r="G635" s="223"/>
      <c r="H635" s="223"/>
      <c r="I635" s="223"/>
      <c r="J635" s="223"/>
      <c r="K635" s="223"/>
      <c r="L635" s="223"/>
      <c r="M635" s="68"/>
      <c r="N635" s="223" t="s">
        <v>147</v>
      </c>
      <c r="O635" s="223"/>
      <c r="P635" s="223"/>
      <c r="Q635" s="223"/>
      <c r="R635" s="223"/>
      <c r="S635" s="223"/>
      <c r="T635" s="223"/>
      <c r="U635" s="5"/>
    </row>
    <row r="636" spans="2:21" outlineLevel="1" x14ac:dyDescent="0.35">
      <c r="C636" s="239"/>
      <c r="D636" s="241"/>
      <c r="E636" s="68"/>
      <c r="F636" s="7" t="s">
        <v>148</v>
      </c>
      <c r="G636" s="7" t="s">
        <v>149</v>
      </c>
      <c r="H636" s="7" t="s">
        <v>150</v>
      </c>
      <c r="I636" s="7" t="s">
        <v>151</v>
      </c>
      <c r="J636" s="7" t="s">
        <v>152</v>
      </c>
      <c r="K636" s="7" t="s">
        <v>153</v>
      </c>
      <c r="L636" s="7" t="s">
        <v>154</v>
      </c>
      <c r="M636" s="68"/>
      <c r="N636" s="7" t="s">
        <v>155</v>
      </c>
      <c r="O636" s="7" t="s">
        <v>150</v>
      </c>
      <c r="P636" s="7" t="s">
        <v>151</v>
      </c>
      <c r="Q636" s="7" t="s">
        <v>152</v>
      </c>
      <c r="R636" s="7" t="s">
        <v>153</v>
      </c>
      <c r="S636" s="7" t="s">
        <v>156</v>
      </c>
      <c r="T636" s="7" t="s">
        <v>157</v>
      </c>
      <c r="U636" s="5"/>
    </row>
    <row r="637" spans="2:21" outlineLevel="1" x14ac:dyDescent="0.35">
      <c r="C637" s="99" t="s">
        <v>158</v>
      </c>
      <c r="D637" s="119" t="s">
        <v>159</v>
      </c>
      <c r="E637" s="68"/>
      <c r="F637" s="26"/>
      <c r="G637" s="26"/>
      <c r="H637" s="26"/>
      <c r="I637" s="26"/>
      <c r="J637" s="26"/>
      <c r="K637" s="26"/>
      <c r="L637" s="26"/>
      <c r="M637" s="68"/>
      <c r="N637" s="26"/>
      <c r="O637" s="26"/>
      <c r="P637" s="26"/>
      <c r="Q637" s="26"/>
      <c r="R637" s="26"/>
      <c r="S637" s="26"/>
      <c r="T637" s="26"/>
      <c r="U637" s="5"/>
    </row>
    <row r="638" spans="2:21" outlineLevel="1" x14ac:dyDescent="0.35">
      <c r="C638" s="224" t="s">
        <v>160</v>
      </c>
      <c r="D638" s="119" t="s">
        <v>161</v>
      </c>
      <c r="E638" s="68"/>
      <c r="F638" s="130"/>
      <c r="G638" s="130"/>
      <c r="H638" s="130"/>
      <c r="I638" s="130"/>
      <c r="J638" s="130"/>
      <c r="K638" s="130"/>
      <c r="L638" s="130"/>
      <c r="M638" s="68"/>
      <c r="N638" s="130"/>
      <c r="O638" s="130"/>
      <c r="P638" s="130"/>
      <c r="Q638" s="130"/>
      <c r="R638" s="130"/>
      <c r="S638" s="130"/>
      <c r="T638" s="130"/>
    </row>
    <row r="639" spans="2:21" ht="14.5" customHeight="1" outlineLevel="1" x14ac:dyDescent="0.35">
      <c r="C639" s="224"/>
      <c r="D639" s="119" t="s">
        <v>162</v>
      </c>
      <c r="E639" s="68"/>
      <c r="F639" s="26"/>
      <c r="G639" s="26"/>
      <c r="H639" s="26"/>
      <c r="I639" s="26"/>
      <c r="J639" s="26"/>
      <c r="K639" s="26"/>
      <c r="L639" s="26"/>
      <c r="M639" s="68"/>
      <c r="N639" s="26"/>
      <c r="O639" s="26"/>
      <c r="P639" s="26"/>
      <c r="Q639" s="26"/>
      <c r="R639" s="26"/>
      <c r="S639" s="26"/>
      <c r="T639" s="26"/>
    </row>
    <row r="640" spans="2:21" outlineLevel="1" x14ac:dyDescent="0.35">
      <c r="C640" s="224"/>
      <c r="D640" s="119" t="s">
        <v>163</v>
      </c>
      <c r="E640" s="68"/>
      <c r="F640" s="26"/>
      <c r="G640" s="26"/>
      <c r="H640" s="26"/>
      <c r="I640" s="26"/>
      <c r="J640" s="26"/>
      <c r="K640" s="26"/>
      <c r="L640" s="26"/>
      <c r="M640" s="68"/>
      <c r="N640" s="26"/>
      <c r="O640" s="26"/>
      <c r="P640" s="26"/>
      <c r="Q640" s="26"/>
      <c r="R640" s="26"/>
      <c r="S640" s="26"/>
      <c r="T640" s="26"/>
    </row>
    <row r="641" spans="2:21" outlineLevel="1" x14ac:dyDescent="0.35">
      <c r="C641" s="100" t="s">
        <v>164</v>
      </c>
      <c r="D641" s="120" t="s">
        <v>165</v>
      </c>
      <c r="E641" s="68"/>
      <c r="F641" s="26"/>
      <c r="G641" s="26"/>
      <c r="H641" s="26"/>
      <c r="I641" s="26"/>
      <c r="J641" s="26"/>
      <c r="K641" s="26"/>
      <c r="L641" s="26"/>
      <c r="M641" s="68"/>
      <c r="N641" s="26"/>
      <c r="O641" s="26"/>
      <c r="P641" s="26"/>
      <c r="Q641" s="26"/>
      <c r="R641" s="26"/>
      <c r="S641" s="26"/>
      <c r="T641" s="26"/>
    </row>
    <row r="642" spans="2:21" outlineLevel="1" x14ac:dyDescent="0.35">
      <c r="C642" s="224" t="s">
        <v>166</v>
      </c>
      <c r="D642" s="119" t="s">
        <v>167</v>
      </c>
      <c r="E642" s="68"/>
      <c r="F642" s="130"/>
      <c r="G642" s="130"/>
      <c r="H642" s="130"/>
      <c r="I642" s="130"/>
      <c r="J642" s="130"/>
      <c r="K642" s="130"/>
      <c r="L642" s="130"/>
      <c r="M642" s="68"/>
      <c r="N642" s="130"/>
      <c r="O642" s="130"/>
      <c r="P642" s="130"/>
      <c r="Q642" s="130"/>
      <c r="R642" s="130"/>
      <c r="S642" s="130"/>
      <c r="T642" s="130"/>
    </row>
    <row r="643" spans="2:21" ht="29" outlineLevel="1" x14ac:dyDescent="0.35">
      <c r="C643" s="224"/>
      <c r="D643" s="119" t="s">
        <v>168</v>
      </c>
      <c r="E643" s="68"/>
      <c r="F643" s="26"/>
      <c r="G643" s="26"/>
      <c r="H643" s="26"/>
      <c r="I643" s="26"/>
      <c r="J643" s="26"/>
      <c r="K643" s="26"/>
      <c r="L643" s="26"/>
      <c r="M643" s="68"/>
      <c r="N643" s="26"/>
      <c r="O643" s="26"/>
      <c r="P643" s="26"/>
      <c r="Q643" s="26"/>
      <c r="R643" s="26"/>
      <c r="S643" s="26"/>
      <c r="T643" s="26"/>
    </row>
    <row r="644" spans="2:21" ht="14.5" customHeight="1" outlineLevel="1" x14ac:dyDescent="0.35">
      <c r="C644" s="231" t="s">
        <v>169</v>
      </c>
      <c r="D644" s="232"/>
      <c r="E644" s="232"/>
      <c r="F644" s="232"/>
      <c r="G644" s="232"/>
      <c r="H644" s="232"/>
      <c r="I644" s="232"/>
      <c r="J644" s="232"/>
      <c r="K644" s="232"/>
      <c r="L644" s="233"/>
      <c r="M644" s="34"/>
      <c r="N644" s="34"/>
      <c r="O644" s="34"/>
      <c r="P644" s="34"/>
      <c r="Q644" s="34"/>
      <c r="R644" s="34"/>
      <c r="S644" s="34"/>
      <c r="T644" s="34"/>
      <c r="U644" s="8"/>
    </row>
    <row r="645" spans="2:21" outlineLevel="1" x14ac:dyDescent="0.35">
      <c r="C645" s="226"/>
      <c r="D645" s="227"/>
      <c r="E645" s="227"/>
      <c r="F645" s="227"/>
      <c r="G645" s="227"/>
      <c r="H645" s="227"/>
      <c r="I645" s="227"/>
      <c r="J645" s="227"/>
      <c r="K645" s="227"/>
      <c r="L645" s="228"/>
      <c r="M645" s="35"/>
      <c r="N645" s="35"/>
      <c r="O645" s="35"/>
      <c r="P645" s="35"/>
      <c r="Q645" s="35"/>
      <c r="R645" s="35"/>
      <c r="S645" s="35"/>
      <c r="T645" s="35"/>
    </row>
    <row r="646" spans="2:21" s="62" customFormat="1" ht="15.5" x14ac:dyDescent="0.35">
      <c r="C646" s="39" t="str">
        <f>IF(_xlfn.XLOOKUP(B632,'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46" s="147"/>
    </row>
    <row r="647" spans="2:21" ht="21" x14ac:dyDescent="0.5">
      <c r="B647" s="55" t="str">
        <f>' P1 Countries of interest'!C75</f>
        <v>Thailand</v>
      </c>
      <c r="C647" s="54"/>
      <c r="D647" s="153"/>
      <c r="E647" s="54"/>
      <c r="F647" s="54"/>
      <c r="G647" s="54"/>
      <c r="H647" s="54"/>
      <c r="I647" s="54"/>
      <c r="J647" s="54"/>
      <c r="K647" s="54"/>
      <c r="L647" s="54"/>
      <c r="M647" s="54"/>
      <c r="N647" s="54"/>
      <c r="O647" s="54"/>
      <c r="P647" s="54"/>
      <c r="Q647" s="54"/>
      <c r="R647" s="54"/>
      <c r="S647" s="54"/>
      <c r="T647" s="54"/>
    </row>
    <row r="648" spans="2:21" ht="14.5" customHeight="1" x14ac:dyDescent="0.35">
      <c r="B648" s="21"/>
      <c r="C648" s="39" t="str">
        <f>IF(_xlfn.XLOOKUP(B647,' P1 Countries of interest'!$C$68:$C$78,' P1 Countries of interest'!$E$68:$E$78,"",0)="Individual", "Please click the '+' sign on the left to place an individual bid","")</f>
        <v/>
      </c>
    </row>
    <row r="649" spans="2:21" ht="14.5" customHeight="1" outlineLevel="1" x14ac:dyDescent="0.35">
      <c r="B649" s="21"/>
      <c r="C649" s="111"/>
      <c r="D649" s="154"/>
      <c r="E649" s="68"/>
      <c r="F649" s="220" t="s">
        <v>143</v>
      </c>
      <c r="G649" s="220"/>
      <c r="H649" s="220"/>
      <c r="I649" s="220"/>
      <c r="J649" s="220"/>
      <c r="K649" s="220"/>
      <c r="L649" s="220"/>
      <c r="M649" s="68"/>
      <c r="N649" s="220" t="s">
        <v>144</v>
      </c>
      <c r="O649" s="220"/>
      <c r="P649" s="220"/>
      <c r="Q649" s="220"/>
      <c r="R649" s="220"/>
      <c r="S649" s="220"/>
      <c r="T649" s="220"/>
      <c r="U649" s="5"/>
    </row>
    <row r="650" spans="2:21" outlineLevel="1" x14ac:dyDescent="0.35">
      <c r="C650" s="238" t="str">
        <f>B647</f>
        <v>Thailand</v>
      </c>
      <c r="D650" s="240" t="s">
        <v>145</v>
      </c>
      <c r="E650" s="68"/>
      <c r="F650" s="223" t="s">
        <v>146</v>
      </c>
      <c r="G650" s="223"/>
      <c r="H650" s="223"/>
      <c r="I650" s="223"/>
      <c r="J650" s="223"/>
      <c r="K650" s="223"/>
      <c r="L650" s="223"/>
      <c r="M650" s="68"/>
      <c r="N650" s="223" t="s">
        <v>147</v>
      </c>
      <c r="O650" s="223"/>
      <c r="P650" s="223"/>
      <c r="Q650" s="223"/>
      <c r="R650" s="223"/>
      <c r="S650" s="223"/>
      <c r="T650" s="223"/>
      <c r="U650" s="5"/>
    </row>
    <row r="651" spans="2:21" outlineLevel="1" x14ac:dyDescent="0.35">
      <c r="C651" s="239"/>
      <c r="D651" s="241"/>
      <c r="E651" s="68"/>
      <c r="F651" s="7" t="s">
        <v>148</v>
      </c>
      <c r="G651" s="7" t="s">
        <v>149</v>
      </c>
      <c r="H651" s="7" t="s">
        <v>150</v>
      </c>
      <c r="I651" s="7" t="s">
        <v>151</v>
      </c>
      <c r="J651" s="7" t="s">
        <v>152</v>
      </c>
      <c r="K651" s="7" t="s">
        <v>153</v>
      </c>
      <c r="L651" s="7" t="s">
        <v>154</v>
      </c>
      <c r="M651" s="68"/>
      <c r="N651" s="7" t="s">
        <v>155</v>
      </c>
      <c r="O651" s="7" t="s">
        <v>150</v>
      </c>
      <c r="P651" s="7" t="s">
        <v>151</v>
      </c>
      <c r="Q651" s="7" t="s">
        <v>152</v>
      </c>
      <c r="R651" s="7" t="s">
        <v>153</v>
      </c>
      <c r="S651" s="7" t="s">
        <v>156</v>
      </c>
      <c r="T651" s="7" t="s">
        <v>157</v>
      </c>
      <c r="U651" s="5"/>
    </row>
    <row r="652" spans="2:21" outlineLevel="1" x14ac:dyDescent="0.35">
      <c r="C652" s="99" t="s">
        <v>158</v>
      </c>
      <c r="D652" s="119" t="s">
        <v>159</v>
      </c>
      <c r="E652" s="68"/>
      <c r="F652" s="26"/>
      <c r="G652" s="26"/>
      <c r="H652" s="26"/>
      <c r="I652" s="26"/>
      <c r="J652" s="26"/>
      <c r="K652" s="26"/>
      <c r="L652" s="26"/>
      <c r="M652" s="68"/>
      <c r="N652" s="26"/>
      <c r="O652" s="26"/>
      <c r="P652" s="26"/>
      <c r="Q652" s="26"/>
      <c r="R652" s="26"/>
      <c r="S652" s="26"/>
      <c r="T652" s="26"/>
      <c r="U652" s="5"/>
    </row>
    <row r="653" spans="2:21" outlineLevel="1" x14ac:dyDescent="0.35">
      <c r="C653" s="224" t="s">
        <v>160</v>
      </c>
      <c r="D653" s="119" t="s">
        <v>161</v>
      </c>
      <c r="E653" s="68"/>
      <c r="F653" s="130"/>
      <c r="G653" s="130"/>
      <c r="H653" s="130"/>
      <c r="I653" s="130"/>
      <c r="J653" s="130"/>
      <c r="K653" s="130"/>
      <c r="L653" s="130"/>
      <c r="M653" s="68"/>
      <c r="N653" s="130"/>
      <c r="O653" s="130"/>
      <c r="P653" s="130"/>
      <c r="Q653" s="130"/>
      <c r="R653" s="130"/>
      <c r="S653" s="130"/>
      <c r="T653" s="130"/>
    </row>
    <row r="654" spans="2:21" ht="14.5" customHeight="1" outlineLevel="1" x14ac:dyDescent="0.35">
      <c r="C654" s="224"/>
      <c r="D654" s="119" t="s">
        <v>162</v>
      </c>
      <c r="E654" s="68"/>
      <c r="F654" s="26"/>
      <c r="G654" s="26"/>
      <c r="H654" s="26"/>
      <c r="I654" s="26"/>
      <c r="J654" s="26"/>
      <c r="K654" s="26"/>
      <c r="L654" s="26"/>
      <c r="M654" s="68"/>
      <c r="N654" s="26"/>
      <c r="O654" s="26"/>
      <c r="P654" s="26"/>
      <c r="Q654" s="26"/>
      <c r="R654" s="26"/>
      <c r="S654" s="26"/>
      <c r="T654" s="26"/>
    </row>
    <row r="655" spans="2:21" outlineLevel="1" x14ac:dyDescent="0.35">
      <c r="C655" s="224"/>
      <c r="D655" s="119" t="s">
        <v>163</v>
      </c>
      <c r="E655" s="68"/>
      <c r="F655" s="26"/>
      <c r="G655" s="26"/>
      <c r="H655" s="26"/>
      <c r="I655" s="26"/>
      <c r="J655" s="26"/>
      <c r="K655" s="26"/>
      <c r="L655" s="26"/>
      <c r="M655" s="68"/>
      <c r="N655" s="26"/>
      <c r="O655" s="26"/>
      <c r="P655" s="26"/>
      <c r="Q655" s="26"/>
      <c r="R655" s="26"/>
      <c r="S655" s="26"/>
      <c r="T655" s="26"/>
    </row>
    <row r="656" spans="2:21" outlineLevel="1" x14ac:dyDescent="0.35">
      <c r="C656" s="100" t="s">
        <v>164</v>
      </c>
      <c r="D656" s="120" t="s">
        <v>165</v>
      </c>
      <c r="E656" s="68"/>
      <c r="F656" s="26"/>
      <c r="G656" s="26"/>
      <c r="H656" s="26"/>
      <c r="I656" s="26"/>
      <c r="J656" s="26"/>
      <c r="K656" s="26"/>
      <c r="L656" s="26"/>
      <c r="M656" s="68"/>
      <c r="N656" s="26"/>
      <c r="O656" s="26"/>
      <c r="P656" s="26"/>
      <c r="Q656" s="26"/>
      <c r="R656" s="26"/>
      <c r="S656" s="26"/>
      <c r="T656" s="26"/>
    </row>
    <row r="657" spans="2:21" outlineLevel="1" x14ac:dyDescent="0.35">
      <c r="C657" s="224" t="s">
        <v>166</v>
      </c>
      <c r="D657" s="119" t="s">
        <v>167</v>
      </c>
      <c r="E657" s="68"/>
      <c r="F657" s="130"/>
      <c r="G657" s="130"/>
      <c r="H657" s="130"/>
      <c r="I657" s="130"/>
      <c r="J657" s="130"/>
      <c r="K657" s="130"/>
      <c r="L657" s="130"/>
      <c r="M657" s="68"/>
      <c r="N657" s="130"/>
      <c r="O657" s="130"/>
      <c r="P657" s="130"/>
      <c r="Q657" s="130"/>
      <c r="R657" s="130"/>
      <c r="S657" s="130"/>
      <c r="T657" s="130"/>
    </row>
    <row r="658" spans="2:21" ht="29" outlineLevel="1" x14ac:dyDescent="0.35">
      <c r="C658" s="224"/>
      <c r="D658" s="119" t="s">
        <v>168</v>
      </c>
      <c r="E658" s="68"/>
      <c r="F658" s="26"/>
      <c r="G658" s="26"/>
      <c r="H658" s="26"/>
      <c r="I658" s="26"/>
      <c r="J658" s="26"/>
      <c r="K658" s="26"/>
      <c r="L658" s="26"/>
      <c r="M658" s="68"/>
      <c r="N658" s="26"/>
      <c r="O658" s="26"/>
      <c r="P658" s="26"/>
      <c r="Q658" s="26"/>
      <c r="R658" s="26"/>
      <c r="S658" s="26"/>
      <c r="T658" s="26"/>
    </row>
    <row r="659" spans="2:21" ht="14.5" customHeight="1" outlineLevel="1" x14ac:dyDescent="0.35">
      <c r="C659" s="231" t="s">
        <v>169</v>
      </c>
      <c r="D659" s="232"/>
      <c r="E659" s="232"/>
      <c r="F659" s="232"/>
      <c r="G659" s="232"/>
      <c r="H659" s="232"/>
      <c r="I659" s="232"/>
      <c r="J659" s="232"/>
      <c r="K659" s="232"/>
      <c r="L659" s="233"/>
      <c r="M659" s="34"/>
      <c r="N659" s="34"/>
      <c r="O659" s="34"/>
      <c r="P659" s="34"/>
      <c r="Q659" s="34"/>
      <c r="R659" s="34"/>
      <c r="S659" s="34"/>
      <c r="T659" s="34"/>
      <c r="U659" s="8"/>
    </row>
    <row r="660" spans="2:21" outlineLevel="1" x14ac:dyDescent="0.35">
      <c r="C660" s="226"/>
      <c r="D660" s="227"/>
      <c r="E660" s="227"/>
      <c r="F660" s="227"/>
      <c r="G660" s="227"/>
      <c r="H660" s="227"/>
      <c r="I660" s="227"/>
      <c r="J660" s="227"/>
      <c r="K660" s="227"/>
      <c r="L660" s="228"/>
      <c r="M660" s="35"/>
      <c r="N660" s="35"/>
      <c r="O660" s="35"/>
      <c r="P660" s="35"/>
      <c r="Q660" s="35"/>
      <c r="R660" s="35"/>
      <c r="S660" s="35"/>
      <c r="T660" s="35"/>
    </row>
    <row r="661" spans="2:21" s="62" customFormat="1" ht="15.5" x14ac:dyDescent="0.35">
      <c r="C661" s="39" t="str">
        <f>IF(_xlfn.XLOOKUP(B647,'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61" s="147"/>
    </row>
    <row r="662" spans="2:21" ht="21" x14ac:dyDescent="0.5">
      <c r="B662" s="55" t="str">
        <f>' P1 Countries of interest'!C76</f>
        <v>Ukraine</v>
      </c>
      <c r="C662" s="54"/>
      <c r="D662" s="153"/>
      <c r="E662" s="54"/>
      <c r="F662" s="54"/>
      <c r="G662" s="54"/>
      <c r="H662" s="54"/>
      <c r="I662" s="54"/>
      <c r="J662" s="54"/>
      <c r="K662" s="54"/>
      <c r="L662" s="54"/>
      <c r="M662" s="54"/>
      <c r="N662" s="54"/>
      <c r="O662" s="54"/>
      <c r="P662" s="54"/>
      <c r="Q662" s="54"/>
      <c r="R662" s="54"/>
      <c r="S662" s="54"/>
      <c r="T662" s="54"/>
    </row>
    <row r="663" spans="2:21" ht="14.5" customHeight="1" x14ac:dyDescent="0.35">
      <c r="B663" s="21"/>
      <c r="C663" s="39" t="str">
        <f>IF(_xlfn.XLOOKUP(B662,' P1 Countries of interest'!$C$68:$C$78,' P1 Countries of interest'!$E$68:$E$78,"",0)="Individual", "Please click the '+' sign on the left to place an individual bid","")</f>
        <v/>
      </c>
    </row>
    <row r="664" spans="2:21" ht="14.5" customHeight="1" outlineLevel="1" x14ac:dyDescent="0.35">
      <c r="B664" s="21"/>
      <c r="C664" s="111"/>
      <c r="D664" s="154"/>
      <c r="E664" s="68"/>
      <c r="F664" s="220" t="s">
        <v>143</v>
      </c>
      <c r="G664" s="220"/>
      <c r="H664" s="220"/>
      <c r="I664" s="220"/>
      <c r="J664" s="220"/>
      <c r="K664" s="220"/>
      <c r="L664" s="220"/>
      <c r="M664" s="68"/>
      <c r="N664" s="220" t="s">
        <v>144</v>
      </c>
      <c r="O664" s="220"/>
      <c r="P664" s="220"/>
      <c r="Q664" s="220"/>
      <c r="R664" s="220"/>
      <c r="S664" s="220"/>
      <c r="T664" s="220"/>
      <c r="U664" s="5"/>
    </row>
    <row r="665" spans="2:21" outlineLevel="1" x14ac:dyDescent="0.35">
      <c r="C665" s="238" t="str">
        <f>B662</f>
        <v>Ukraine</v>
      </c>
      <c r="D665" s="240" t="s">
        <v>145</v>
      </c>
      <c r="E665" s="68"/>
      <c r="F665" s="223" t="s">
        <v>146</v>
      </c>
      <c r="G665" s="223"/>
      <c r="H665" s="223"/>
      <c r="I665" s="223"/>
      <c r="J665" s="223"/>
      <c r="K665" s="223"/>
      <c r="L665" s="223"/>
      <c r="M665" s="68"/>
      <c r="N665" s="223" t="s">
        <v>147</v>
      </c>
      <c r="O665" s="223"/>
      <c r="P665" s="223"/>
      <c r="Q665" s="223"/>
      <c r="R665" s="223"/>
      <c r="S665" s="223"/>
      <c r="T665" s="223"/>
      <c r="U665" s="5"/>
    </row>
    <row r="666" spans="2:21" outlineLevel="1" x14ac:dyDescent="0.35">
      <c r="C666" s="239"/>
      <c r="D666" s="241"/>
      <c r="E666" s="68"/>
      <c r="F666" s="7" t="s">
        <v>148</v>
      </c>
      <c r="G666" s="7" t="s">
        <v>149</v>
      </c>
      <c r="H666" s="7" t="s">
        <v>150</v>
      </c>
      <c r="I666" s="7" t="s">
        <v>151</v>
      </c>
      <c r="J666" s="7" t="s">
        <v>152</v>
      </c>
      <c r="K666" s="7" t="s">
        <v>153</v>
      </c>
      <c r="L666" s="7" t="s">
        <v>154</v>
      </c>
      <c r="M666" s="68"/>
      <c r="N666" s="7" t="s">
        <v>155</v>
      </c>
      <c r="O666" s="7" t="s">
        <v>150</v>
      </c>
      <c r="P666" s="7" t="s">
        <v>151</v>
      </c>
      <c r="Q666" s="7" t="s">
        <v>152</v>
      </c>
      <c r="R666" s="7" t="s">
        <v>153</v>
      </c>
      <c r="S666" s="7" t="s">
        <v>156</v>
      </c>
      <c r="T666" s="7" t="s">
        <v>157</v>
      </c>
      <c r="U666" s="5"/>
    </row>
    <row r="667" spans="2:21" outlineLevel="1" x14ac:dyDescent="0.35">
      <c r="C667" s="99" t="s">
        <v>158</v>
      </c>
      <c r="D667" s="119" t="s">
        <v>159</v>
      </c>
      <c r="E667" s="68"/>
      <c r="F667" s="26"/>
      <c r="G667" s="26"/>
      <c r="H667" s="26"/>
      <c r="I667" s="26"/>
      <c r="J667" s="26"/>
      <c r="K667" s="26"/>
      <c r="L667" s="26"/>
      <c r="M667" s="68"/>
      <c r="N667" s="26"/>
      <c r="O667" s="26"/>
      <c r="P667" s="26"/>
      <c r="Q667" s="26"/>
      <c r="R667" s="26"/>
      <c r="S667" s="26"/>
      <c r="T667" s="26"/>
      <c r="U667" s="5"/>
    </row>
    <row r="668" spans="2:21" outlineLevel="1" x14ac:dyDescent="0.35">
      <c r="C668" s="224" t="s">
        <v>160</v>
      </c>
      <c r="D668" s="119" t="s">
        <v>161</v>
      </c>
      <c r="E668" s="68"/>
      <c r="F668" s="130"/>
      <c r="G668" s="130"/>
      <c r="H668" s="130"/>
      <c r="I668" s="130"/>
      <c r="J668" s="130"/>
      <c r="K668" s="130"/>
      <c r="L668" s="130"/>
      <c r="M668" s="68"/>
      <c r="N668" s="130"/>
      <c r="O668" s="130"/>
      <c r="P668" s="130"/>
      <c r="Q668" s="130"/>
      <c r="R668" s="130"/>
      <c r="S668" s="130"/>
      <c r="T668" s="130"/>
    </row>
    <row r="669" spans="2:21" ht="14.5" customHeight="1" outlineLevel="1" x14ac:dyDescent="0.35">
      <c r="C669" s="224"/>
      <c r="D669" s="119" t="s">
        <v>162</v>
      </c>
      <c r="E669" s="68"/>
      <c r="F669" s="26"/>
      <c r="G669" s="26"/>
      <c r="H669" s="26"/>
      <c r="I669" s="26"/>
      <c r="J669" s="26"/>
      <c r="K669" s="26"/>
      <c r="L669" s="26"/>
      <c r="M669" s="68"/>
      <c r="N669" s="26"/>
      <c r="O669" s="26"/>
      <c r="P669" s="26"/>
      <c r="Q669" s="26"/>
      <c r="R669" s="26"/>
      <c r="S669" s="26"/>
      <c r="T669" s="26"/>
    </row>
    <row r="670" spans="2:21" outlineLevel="1" x14ac:dyDescent="0.35">
      <c r="C670" s="224"/>
      <c r="D670" s="119" t="s">
        <v>163</v>
      </c>
      <c r="E670" s="68"/>
      <c r="F670" s="26"/>
      <c r="G670" s="26"/>
      <c r="H670" s="26"/>
      <c r="I670" s="26"/>
      <c r="J670" s="26"/>
      <c r="K670" s="26"/>
      <c r="L670" s="26"/>
      <c r="M670" s="68"/>
      <c r="N670" s="26"/>
      <c r="O670" s="26"/>
      <c r="P670" s="26"/>
      <c r="Q670" s="26"/>
      <c r="R670" s="26"/>
      <c r="S670" s="26"/>
      <c r="T670" s="26"/>
    </row>
    <row r="671" spans="2:21" outlineLevel="1" x14ac:dyDescent="0.35">
      <c r="C671" s="100" t="s">
        <v>164</v>
      </c>
      <c r="D671" s="120" t="s">
        <v>165</v>
      </c>
      <c r="E671" s="68"/>
      <c r="F671" s="26"/>
      <c r="G671" s="26"/>
      <c r="H671" s="26"/>
      <c r="I671" s="26"/>
      <c r="J671" s="26"/>
      <c r="K671" s="26"/>
      <c r="L671" s="26"/>
      <c r="M671" s="68"/>
      <c r="N671" s="26"/>
      <c r="O671" s="26"/>
      <c r="P671" s="26"/>
      <c r="Q671" s="26"/>
      <c r="R671" s="26"/>
      <c r="S671" s="26"/>
      <c r="T671" s="26"/>
    </row>
    <row r="672" spans="2:21" outlineLevel="1" x14ac:dyDescent="0.35">
      <c r="C672" s="224" t="s">
        <v>166</v>
      </c>
      <c r="D672" s="119" t="s">
        <v>167</v>
      </c>
      <c r="E672" s="68"/>
      <c r="F672" s="130"/>
      <c r="G672" s="130"/>
      <c r="H672" s="130"/>
      <c r="I672" s="130"/>
      <c r="J672" s="130"/>
      <c r="K672" s="130"/>
      <c r="L672" s="130"/>
      <c r="M672" s="68"/>
      <c r="N672" s="130"/>
      <c r="O672" s="130"/>
      <c r="P672" s="130"/>
      <c r="Q672" s="130"/>
      <c r="R672" s="130"/>
      <c r="S672" s="130"/>
      <c r="T672" s="130"/>
    </row>
    <row r="673" spans="2:21" ht="29" outlineLevel="1" x14ac:dyDescent="0.35">
      <c r="C673" s="224"/>
      <c r="D673" s="119" t="s">
        <v>168</v>
      </c>
      <c r="E673" s="68"/>
      <c r="F673" s="26"/>
      <c r="G673" s="26"/>
      <c r="H673" s="26"/>
      <c r="I673" s="26"/>
      <c r="J673" s="26"/>
      <c r="K673" s="26"/>
      <c r="L673" s="26"/>
      <c r="M673" s="68"/>
      <c r="N673" s="26"/>
      <c r="O673" s="26"/>
      <c r="P673" s="26"/>
      <c r="Q673" s="26"/>
      <c r="R673" s="26"/>
      <c r="S673" s="26"/>
      <c r="T673" s="26"/>
    </row>
    <row r="674" spans="2:21" ht="14.5" customHeight="1" outlineLevel="1" x14ac:dyDescent="0.35">
      <c r="C674" s="231" t="s">
        <v>169</v>
      </c>
      <c r="D674" s="232"/>
      <c r="E674" s="232"/>
      <c r="F674" s="232"/>
      <c r="G674" s="232"/>
      <c r="H674" s="232"/>
      <c r="I674" s="232"/>
      <c r="J674" s="232"/>
      <c r="K674" s="232"/>
      <c r="L674" s="233"/>
      <c r="M674" s="34"/>
      <c r="N674" s="34"/>
      <c r="O674" s="34"/>
      <c r="P674" s="34"/>
      <c r="Q674" s="34"/>
      <c r="R674" s="34"/>
      <c r="S674" s="34"/>
      <c r="T674" s="34"/>
      <c r="U674" s="8"/>
    </row>
    <row r="675" spans="2:21" outlineLevel="1" x14ac:dyDescent="0.35">
      <c r="C675" s="226"/>
      <c r="D675" s="227"/>
      <c r="E675" s="227"/>
      <c r="F675" s="227"/>
      <c r="G675" s="227"/>
      <c r="H675" s="227"/>
      <c r="I675" s="227"/>
      <c r="J675" s="227"/>
      <c r="K675" s="227"/>
      <c r="L675" s="228"/>
      <c r="M675" s="35"/>
      <c r="N675" s="35"/>
      <c r="O675" s="35"/>
      <c r="P675" s="35"/>
      <c r="Q675" s="35"/>
      <c r="R675" s="35"/>
      <c r="S675" s="35"/>
      <c r="T675" s="35"/>
    </row>
    <row r="676" spans="2:21" s="62" customFormat="1" ht="15.5" x14ac:dyDescent="0.35">
      <c r="C676" s="39" t="str">
        <f>IF(_xlfn.XLOOKUP(B662,'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76" s="147"/>
    </row>
    <row r="677" spans="2:21" ht="21" x14ac:dyDescent="0.5">
      <c r="B677" s="55" t="str">
        <f>' P1 Countries of interest'!C77</f>
        <v>Vietnam</v>
      </c>
      <c r="C677" s="54"/>
      <c r="D677" s="153"/>
      <c r="E677" s="54"/>
      <c r="F677" s="54"/>
      <c r="G677" s="54"/>
      <c r="H677" s="54"/>
      <c r="I677" s="54"/>
      <c r="J677" s="54"/>
      <c r="K677" s="54"/>
      <c r="L677" s="54"/>
      <c r="M677" s="54"/>
      <c r="N677" s="54"/>
      <c r="O677" s="54"/>
      <c r="P677" s="54"/>
      <c r="Q677" s="54"/>
      <c r="R677" s="54"/>
      <c r="S677" s="54"/>
      <c r="T677" s="54"/>
    </row>
    <row r="678" spans="2:21" ht="14.5" customHeight="1" x14ac:dyDescent="0.35">
      <c r="B678" s="21"/>
      <c r="C678" s="39" t="str">
        <f>IF(_xlfn.XLOOKUP(B677,' P1 Countries of interest'!$C$68:$C$78,' P1 Countries of interest'!$E$68:$E$78,"",0)="Individual", "Please click the '+' sign on the left to place an individual bid","")</f>
        <v/>
      </c>
    </row>
    <row r="679" spans="2:21" ht="14.5" customHeight="1" outlineLevel="1" x14ac:dyDescent="0.35">
      <c r="B679" s="21"/>
      <c r="C679" s="111"/>
      <c r="D679" s="154"/>
      <c r="E679" s="68"/>
      <c r="F679" s="220" t="s">
        <v>143</v>
      </c>
      <c r="G679" s="220"/>
      <c r="H679" s="220"/>
      <c r="I679" s="220"/>
      <c r="J679" s="220"/>
      <c r="K679" s="220"/>
      <c r="L679" s="220"/>
      <c r="M679" s="68"/>
      <c r="N679" s="220" t="s">
        <v>144</v>
      </c>
      <c r="O679" s="220"/>
      <c r="P679" s="220"/>
      <c r="Q679" s="220"/>
      <c r="R679" s="220"/>
      <c r="S679" s="220"/>
      <c r="T679" s="220"/>
      <c r="U679" s="5"/>
    </row>
    <row r="680" spans="2:21" outlineLevel="1" x14ac:dyDescent="0.35">
      <c r="C680" s="238" t="str">
        <f>B677</f>
        <v>Vietnam</v>
      </c>
      <c r="D680" s="240" t="s">
        <v>145</v>
      </c>
      <c r="E680" s="68"/>
      <c r="F680" s="223" t="s">
        <v>146</v>
      </c>
      <c r="G680" s="223"/>
      <c r="H680" s="223"/>
      <c r="I680" s="223"/>
      <c r="J680" s="223"/>
      <c r="K680" s="223"/>
      <c r="L680" s="223"/>
      <c r="M680" s="68"/>
      <c r="N680" s="223" t="s">
        <v>147</v>
      </c>
      <c r="O680" s="223"/>
      <c r="P680" s="223"/>
      <c r="Q680" s="223"/>
      <c r="R680" s="223"/>
      <c r="S680" s="223"/>
      <c r="T680" s="223"/>
      <c r="U680" s="5"/>
    </row>
    <row r="681" spans="2:21" outlineLevel="1" x14ac:dyDescent="0.35">
      <c r="C681" s="239"/>
      <c r="D681" s="241"/>
      <c r="E681" s="68"/>
      <c r="F681" s="7" t="s">
        <v>148</v>
      </c>
      <c r="G681" s="7" t="s">
        <v>149</v>
      </c>
      <c r="H681" s="7" t="s">
        <v>150</v>
      </c>
      <c r="I681" s="7" t="s">
        <v>151</v>
      </c>
      <c r="J681" s="7" t="s">
        <v>152</v>
      </c>
      <c r="K681" s="7" t="s">
        <v>153</v>
      </c>
      <c r="L681" s="7" t="s">
        <v>154</v>
      </c>
      <c r="M681" s="68"/>
      <c r="N681" s="7" t="s">
        <v>155</v>
      </c>
      <c r="O681" s="7" t="s">
        <v>150</v>
      </c>
      <c r="P681" s="7" t="s">
        <v>151</v>
      </c>
      <c r="Q681" s="7" t="s">
        <v>152</v>
      </c>
      <c r="R681" s="7" t="s">
        <v>153</v>
      </c>
      <c r="S681" s="7" t="s">
        <v>156</v>
      </c>
      <c r="T681" s="7" t="s">
        <v>157</v>
      </c>
      <c r="U681" s="5"/>
    </row>
    <row r="682" spans="2:21" outlineLevel="1" x14ac:dyDescent="0.35">
      <c r="C682" s="99" t="s">
        <v>158</v>
      </c>
      <c r="D682" s="119" t="s">
        <v>159</v>
      </c>
      <c r="E682" s="68"/>
      <c r="F682" s="26"/>
      <c r="G682" s="26"/>
      <c r="H682" s="26"/>
      <c r="I682" s="26"/>
      <c r="J682" s="26"/>
      <c r="K682" s="26"/>
      <c r="L682" s="26"/>
      <c r="M682" s="68"/>
      <c r="N682" s="26"/>
      <c r="O682" s="26"/>
      <c r="P682" s="26"/>
      <c r="Q682" s="26"/>
      <c r="R682" s="26"/>
      <c r="S682" s="26"/>
      <c r="T682" s="26"/>
      <c r="U682" s="5"/>
    </row>
    <row r="683" spans="2:21" outlineLevel="1" x14ac:dyDescent="0.35">
      <c r="C683" s="224" t="s">
        <v>160</v>
      </c>
      <c r="D683" s="119" t="s">
        <v>161</v>
      </c>
      <c r="E683" s="68"/>
      <c r="F683" s="130"/>
      <c r="G683" s="130"/>
      <c r="H683" s="130"/>
      <c r="I683" s="130"/>
      <c r="J683" s="130"/>
      <c r="K683" s="130"/>
      <c r="L683" s="130"/>
      <c r="M683" s="68"/>
      <c r="N683" s="130"/>
      <c r="O683" s="130"/>
      <c r="P683" s="130"/>
      <c r="Q683" s="130"/>
      <c r="R683" s="130"/>
      <c r="S683" s="130"/>
      <c r="T683" s="130"/>
    </row>
    <row r="684" spans="2:21" ht="14.5" customHeight="1" outlineLevel="1" x14ac:dyDescent="0.35">
      <c r="C684" s="224"/>
      <c r="D684" s="119" t="s">
        <v>162</v>
      </c>
      <c r="E684" s="68"/>
      <c r="F684" s="26"/>
      <c r="G684" s="26"/>
      <c r="H684" s="26"/>
      <c r="I684" s="26"/>
      <c r="J684" s="26"/>
      <c r="K684" s="26"/>
      <c r="L684" s="26"/>
      <c r="M684" s="68"/>
      <c r="N684" s="26"/>
      <c r="O684" s="26"/>
      <c r="P684" s="26"/>
      <c r="Q684" s="26"/>
      <c r="R684" s="26"/>
      <c r="S684" s="26"/>
      <c r="T684" s="26"/>
    </row>
    <row r="685" spans="2:21" outlineLevel="1" x14ac:dyDescent="0.35">
      <c r="C685" s="224"/>
      <c r="D685" s="119" t="s">
        <v>163</v>
      </c>
      <c r="E685" s="68"/>
      <c r="F685" s="26"/>
      <c r="G685" s="26"/>
      <c r="H685" s="26"/>
      <c r="I685" s="26"/>
      <c r="J685" s="26"/>
      <c r="K685" s="26"/>
      <c r="L685" s="26"/>
      <c r="M685" s="68"/>
      <c r="N685" s="26"/>
      <c r="O685" s="26"/>
      <c r="P685" s="26"/>
      <c r="Q685" s="26"/>
      <c r="R685" s="26"/>
      <c r="S685" s="26"/>
      <c r="T685" s="26"/>
    </row>
    <row r="686" spans="2:21" outlineLevel="1" x14ac:dyDescent="0.35">
      <c r="C686" s="100" t="s">
        <v>164</v>
      </c>
      <c r="D686" s="120" t="s">
        <v>165</v>
      </c>
      <c r="E686" s="68"/>
      <c r="F686" s="26"/>
      <c r="G686" s="26"/>
      <c r="H686" s="26"/>
      <c r="I686" s="26"/>
      <c r="J686" s="26"/>
      <c r="K686" s="26"/>
      <c r="L686" s="26"/>
      <c r="M686" s="68"/>
      <c r="N686" s="26"/>
      <c r="O686" s="26"/>
      <c r="P686" s="26"/>
      <c r="Q686" s="26"/>
      <c r="R686" s="26"/>
      <c r="S686" s="26"/>
      <c r="T686" s="26"/>
    </row>
    <row r="687" spans="2:21" outlineLevel="1" x14ac:dyDescent="0.35">
      <c r="C687" s="224" t="s">
        <v>166</v>
      </c>
      <c r="D687" s="119" t="s">
        <v>167</v>
      </c>
      <c r="E687" s="68"/>
      <c r="F687" s="130"/>
      <c r="G687" s="130"/>
      <c r="H687" s="130"/>
      <c r="I687" s="130"/>
      <c r="J687" s="130"/>
      <c r="K687" s="130"/>
      <c r="L687" s="130"/>
      <c r="M687" s="68"/>
      <c r="N687" s="130"/>
      <c r="O687" s="130"/>
      <c r="P687" s="130"/>
      <c r="Q687" s="130"/>
      <c r="R687" s="130"/>
      <c r="S687" s="130"/>
      <c r="T687" s="130"/>
    </row>
    <row r="688" spans="2:21" ht="29" outlineLevel="1" x14ac:dyDescent="0.35">
      <c r="C688" s="224"/>
      <c r="D688" s="119" t="s">
        <v>168</v>
      </c>
      <c r="E688" s="68"/>
      <c r="F688" s="26"/>
      <c r="G688" s="26"/>
      <c r="H688" s="26"/>
      <c r="I688" s="26"/>
      <c r="J688" s="26"/>
      <c r="K688" s="26"/>
      <c r="L688" s="26"/>
      <c r="M688" s="68"/>
      <c r="N688" s="26"/>
      <c r="O688" s="26"/>
      <c r="P688" s="26"/>
      <c r="Q688" s="26"/>
      <c r="R688" s="26"/>
      <c r="S688" s="26"/>
      <c r="T688" s="26"/>
    </row>
    <row r="689" spans="2:21" ht="14.5" customHeight="1" outlineLevel="1" x14ac:dyDescent="0.35">
      <c r="C689" s="231" t="s">
        <v>169</v>
      </c>
      <c r="D689" s="232"/>
      <c r="E689" s="232"/>
      <c r="F689" s="232"/>
      <c r="G689" s="232"/>
      <c r="H689" s="232"/>
      <c r="I689" s="232"/>
      <c r="J689" s="232"/>
      <c r="K689" s="232"/>
      <c r="L689" s="233"/>
      <c r="M689" s="34"/>
      <c r="N689" s="34"/>
      <c r="O689" s="34"/>
      <c r="P689" s="34"/>
      <c r="Q689" s="34"/>
      <c r="R689" s="34"/>
      <c r="S689" s="34"/>
      <c r="T689" s="34"/>
      <c r="U689" s="8"/>
    </row>
    <row r="690" spans="2:21" outlineLevel="1" x14ac:dyDescent="0.35">
      <c r="C690" s="226"/>
      <c r="D690" s="227"/>
      <c r="E690" s="227"/>
      <c r="F690" s="227"/>
      <c r="G690" s="227"/>
      <c r="H690" s="227"/>
      <c r="I690" s="227"/>
      <c r="J690" s="227"/>
      <c r="K690" s="227"/>
      <c r="L690" s="228"/>
      <c r="M690" s="35"/>
      <c r="N690" s="35"/>
      <c r="O690" s="35"/>
      <c r="P690" s="35"/>
      <c r="Q690" s="35"/>
      <c r="R690" s="35"/>
      <c r="S690" s="35"/>
      <c r="T690" s="35"/>
    </row>
    <row r="691" spans="2:21" s="62" customFormat="1" ht="15.5" x14ac:dyDescent="0.35">
      <c r="C691" s="39" t="str">
        <f>IF(_xlfn.XLOOKUP(B677,' P1 Countries of interest'!$C$68:$C$78,' P1 Countries of interest'!$E$68:$E$78,"",0)="","No bid option has been selected yet. Please go to P1 Countries of Interest to select a bid approach or to opt out of bidding","")</f>
        <v>No bid option has been selected yet. Please go to P1 Countries of Interest to select a bid approach or to opt out of bidding</v>
      </c>
      <c r="D691" s="147"/>
    </row>
    <row r="694" spans="2:21" ht="31" x14ac:dyDescent="0.7">
      <c r="B694" s="93" t="s">
        <v>54</v>
      </c>
      <c r="C694" s="94"/>
      <c r="D694" s="155"/>
      <c r="E694" s="95"/>
      <c r="F694" s="95"/>
      <c r="G694" s="95"/>
      <c r="H694" s="95"/>
      <c r="I694" s="95"/>
      <c r="J694" s="95"/>
      <c r="K694" s="95"/>
      <c r="L694" s="95"/>
      <c r="M694" s="95"/>
      <c r="N694" s="95"/>
      <c r="O694" s="95"/>
      <c r="P694" s="95"/>
      <c r="Q694" s="95"/>
      <c r="R694" s="95"/>
      <c r="S694" s="95"/>
      <c r="T694" s="95"/>
    </row>
    <row r="695" spans="2:21" x14ac:dyDescent="0.35">
      <c r="B695" s="69"/>
      <c r="D695" s="144"/>
    </row>
    <row r="696" spans="2:21" ht="21" x14ac:dyDescent="0.5">
      <c r="B696" s="64" t="s">
        <v>142</v>
      </c>
      <c r="D696" s="144"/>
    </row>
    <row r="697" spans="2:21" ht="21" x14ac:dyDescent="0.5">
      <c r="B697" s="96" t="str">
        <f>' P1 Countries of interest'!C17</f>
        <v>[Region 1- please rename or state "N/A" if not used]</v>
      </c>
      <c r="C697" s="97"/>
      <c r="D697" s="156"/>
      <c r="E697" s="97"/>
      <c r="F697" s="97"/>
      <c r="G697" s="97"/>
      <c r="H697" s="97"/>
      <c r="I697" s="97"/>
      <c r="J697" s="97"/>
      <c r="K697" s="97"/>
      <c r="L697" s="97"/>
      <c r="M697" s="97"/>
      <c r="N697" s="97"/>
      <c r="O697" s="97"/>
      <c r="P697" s="97"/>
      <c r="Q697" s="97"/>
      <c r="R697" s="97"/>
      <c r="S697" s="97"/>
      <c r="T697" s="97"/>
    </row>
    <row r="698" spans="2:21" ht="15.5" x14ac:dyDescent="0.35">
      <c r="B698" s="21"/>
      <c r="C698" s="39" t="str">
        <f>IF(_xlfn.XLOOKUP(B697,' P1 Countries of interest'!$C$17:$C$21,' P1 Countries of interest'!$D$17:$D$21,"",0)="Yes","Please click the '+' sign on the left to place an individual bid","")</f>
        <v/>
      </c>
    </row>
    <row r="699" spans="2:21" ht="14.5" customHeight="1" outlineLevel="1" x14ac:dyDescent="0.35">
      <c r="B699" s="21"/>
      <c r="C699" s="112"/>
      <c r="D699" s="157"/>
      <c r="E699" s="68"/>
      <c r="F699" s="236" t="s">
        <v>143</v>
      </c>
      <c r="G699" s="236"/>
      <c r="H699" s="236"/>
      <c r="I699" s="236"/>
      <c r="J699" s="236"/>
      <c r="K699" s="236"/>
      <c r="L699" s="236"/>
      <c r="M699" s="68"/>
      <c r="N699" s="236" t="s">
        <v>144</v>
      </c>
      <c r="O699" s="236"/>
      <c r="P699" s="236"/>
      <c r="Q699" s="236"/>
      <c r="R699" s="236"/>
      <c r="S699" s="236"/>
      <c r="T699" s="236"/>
      <c r="U699" s="5"/>
    </row>
    <row r="700" spans="2:21" outlineLevel="1" x14ac:dyDescent="0.35">
      <c r="C700" s="229" t="str">
        <f>B697</f>
        <v>[Region 1- please rename or state "N/A" if not used]</v>
      </c>
      <c r="D700" s="229" t="s">
        <v>145</v>
      </c>
      <c r="E700" s="68"/>
      <c r="F700" s="237" t="s">
        <v>146</v>
      </c>
      <c r="G700" s="237"/>
      <c r="H700" s="237"/>
      <c r="I700" s="237"/>
      <c r="J700" s="237"/>
      <c r="K700" s="237"/>
      <c r="L700" s="237"/>
      <c r="M700" s="68"/>
      <c r="N700" s="237" t="s">
        <v>147</v>
      </c>
      <c r="O700" s="237"/>
      <c r="P700" s="237"/>
      <c r="Q700" s="237"/>
      <c r="R700" s="237"/>
      <c r="S700" s="237"/>
      <c r="T700" s="237"/>
      <c r="U700" s="5"/>
    </row>
    <row r="701" spans="2:21" outlineLevel="1" x14ac:dyDescent="0.35">
      <c r="C701" s="230"/>
      <c r="D701" s="230"/>
      <c r="E701" s="68"/>
      <c r="F701" s="121" t="s">
        <v>148</v>
      </c>
      <c r="G701" s="121" t="s">
        <v>149</v>
      </c>
      <c r="H701" s="121" t="s">
        <v>150</v>
      </c>
      <c r="I701" s="121" t="s">
        <v>151</v>
      </c>
      <c r="J701" s="121" t="s">
        <v>152</v>
      </c>
      <c r="K701" s="121" t="s">
        <v>153</v>
      </c>
      <c r="L701" s="121" t="s">
        <v>154</v>
      </c>
      <c r="M701" s="68"/>
      <c r="N701" s="121" t="s">
        <v>155</v>
      </c>
      <c r="O701" s="121" t="s">
        <v>150</v>
      </c>
      <c r="P701" s="121" t="s">
        <v>151</v>
      </c>
      <c r="Q701" s="121" t="s">
        <v>152</v>
      </c>
      <c r="R701" s="121" t="s">
        <v>153</v>
      </c>
      <c r="S701" s="121" t="s">
        <v>156</v>
      </c>
      <c r="T701" s="121" t="s">
        <v>157</v>
      </c>
      <c r="U701" s="5"/>
    </row>
    <row r="702" spans="2:21" outlineLevel="1" x14ac:dyDescent="0.35">
      <c r="C702" s="99" t="s">
        <v>158</v>
      </c>
      <c r="D702" s="119" t="s">
        <v>159</v>
      </c>
      <c r="E702" s="68"/>
      <c r="F702" s="116"/>
      <c r="G702" s="116"/>
      <c r="H702" s="116"/>
      <c r="I702" s="116"/>
      <c r="J702" s="116"/>
      <c r="K702" s="116"/>
      <c r="L702" s="116"/>
      <c r="M702" s="68"/>
      <c r="N702" s="116"/>
      <c r="O702" s="116"/>
      <c r="P702" s="116"/>
      <c r="Q702" s="116"/>
      <c r="R702" s="116"/>
      <c r="S702" s="116"/>
      <c r="T702" s="116"/>
      <c r="U702" s="5"/>
    </row>
    <row r="703" spans="2:21" outlineLevel="1" x14ac:dyDescent="0.35">
      <c r="C703" s="224" t="s">
        <v>160</v>
      </c>
      <c r="D703" s="119" t="s">
        <v>161</v>
      </c>
      <c r="E703" s="68"/>
      <c r="F703" s="132"/>
      <c r="G703" s="132"/>
      <c r="H703" s="132"/>
      <c r="I703" s="132"/>
      <c r="J703" s="132"/>
      <c r="K703" s="132"/>
      <c r="L703" s="132"/>
      <c r="M703" s="68"/>
      <c r="N703" s="132"/>
      <c r="O703" s="132"/>
      <c r="P703" s="132"/>
      <c r="Q703" s="132"/>
      <c r="R703" s="132"/>
      <c r="S703" s="132"/>
      <c r="T703" s="132"/>
    </row>
    <row r="704" spans="2:21" ht="14.5" customHeight="1" outlineLevel="1" x14ac:dyDescent="0.35">
      <c r="C704" s="224"/>
      <c r="D704" s="119" t="s">
        <v>162</v>
      </c>
      <c r="E704" s="68"/>
      <c r="F704" s="116"/>
      <c r="G704" s="116"/>
      <c r="H704" s="116"/>
      <c r="I704" s="116"/>
      <c r="J704" s="116"/>
      <c r="K704" s="116"/>
      <c r="L704" s="116"/>
      <c r="M704" s="68"/>
      <c r="N704" s="116"/>
      <c r="O704" s="116"/>
      <c r="P704" s="116"/>
      <c r="Q704" s="116"/>
      <c r="R704" s="116"/>
      <c r="S704" s="116"/>
      <c r="T704" s="116"/>
    </row>
    <row r="705" spans="2:21" outlineLevel="1" x14ac:dyDescent="0.35">
      <c r="C705" s="224"/>
      <c r="D705" s="119" t="s">
        <v>163</v>
      </c>
      <c r="E705" s="68"/>
      <c r="F705" s="116"/>
      <c r="G705" s="116"/>
      <c r="H705" s="116"/>
      <c r="I705" s="116"/>
      <c r="J705" s="116"/>
      <c r="K705" s="116"/>
      <c r="L705" s="116"/>
      <c r="M705" s="68"/>
      <c r="N705" s="116"/>
      <c r="O705" s="116"/>
      <c r="P705" s="116"/>
      <c r="Q705" s="116"/>
      <c r="R705" s="116"/>
      <c r="S705" s="116"/>
      <c r="T705" s="116"/>
    </row>
    <row r="706" spans="2:21" outlineLevel="1" x14ac:dyDescent="0.35">
      <c r="C706" s="100" t="s">
        <v>164</v>
      </c>
      <c r="D706" s="120" t="s">
        <v>165</v>
      </c>
      <c r="E706" s="68"/>
      <c r="F706" s="116"/>
      <c r="G706" s="116"/>
      <c r="H706" s="116"/>
      <c r="I706" s="116"/>
      <c r="J706" s="116"/>
      <c r="K706" s="116"/>
      <c r="L706" s="116"/>
      <c r="M706" s="68"/>
      <c r="N706" s="116"/>
      <c r="O706" s="116"/>
      <c r="P706" s="116"/>
      <c r="Q706" s="116"/>
      <c r="R706" s="116"/>
      <c r="S706" s="116"/>
      <c r="T706" s="116"/>
    </row>
    <row r="707" spans="2:21" outlineLevel="1" x14ac:dyDescent="0.35">
      <c r="C707" s="224" t="s">
        <v>166</v>
      </c>
      <c r="D707" s="119" t="s">
        <v>167</v>
      </c>
      <c r="E707" s="68"/>
      <c r="F707" s="132"/>
      <c r="G707" s="132"/>
      <c r="H707" s="132"/>
      <c r="I707" s="132"/>
      <c r="J707" s="132"/>
      <c r="K707" s="132"/>
      <c r="L707" s="132"/>
      <c r="M707" s="68"/>
      <c r="N707" s="132"/>
      <c r="O707" s="132"/>
      <c r="P707" s="132"/>
      <c r="Q707" s="132"/>
      <c r="R707" s="132"/>
      <c r="S707" s="132"/>
      <c r="T707" s="132"/>
    </row>
    <row r="708" spans="2:21" ht="29" outlineLevel="1" x14ac:dyDescent="0.35">
      <c r="C708" s="224"/>
      <c r="D708" s="119" t="s">
        <v>168</v>
      </c>
      <c r="E708" s="68"/>
      <c r="F708" s="116"/>
      <c r="G708" s="116"/>
      <c r="H708" s="116"/>
      <c r="I708" s="116"/>
      <c r="J708" s="116"/>
      <c r="K708" s="116"/>
      <c r="L708" s="116"/>
      <c r="M708" s="68"/>
      <c r="N708" s="116"/>
      <c r="O708" s="116"/>
      <c r="P708" s="116"/>
      <c r="Q708" s="116"/>
      <c r="R708" s="116"/>
      <c r="S708" s="116"/>
      <c r="T708" s="116"/>
    </row>
    <row r="709" spans="2:21" ht="14.5" customHeight="1" outlineLevel="1" x14ac:dyDescent="0.35">
      <c r="C709" s="231" t="s">
        <v>169</v>
      </c>
      <c r="D709" s="232"/>
      <c r="E709" s="232"/>
      <c r="F709" s="234"/>
      <c r="G709" s="234"/>
      <c r="H709" s="234"/>
      <c r="I709" s="234"/>
      <c r="J709" s="234"/>
      <c r="K709" s="234"/>
      <c r="L709" s="235"/>
      <c r="M709" s="34"/>
      <c r="N709" s="34"/>
      <c r="O709" s="34"/>
      <c r="P709" s="34"/>
      <c r="Q709" s="34"/>
      <c r="R709" s="34"/>
      <c r="S709" s="34"/>
      <c r="T709" s="34"/>
      <c r="U709" s="8"/>
    </row>
    <row r="710" spans="2:21" outlineLevel="1" x14ac:dyDescent="0.35">
      <c r="C710" s="226"/>
      <c r="D710" s="227"/>
      <c r="E710" s="227"/>
      <c r="F710" s="227"/>
      <c r="G710" s="227"/>
      <c r="H710" s="227"/>
      <c r="I710" s="227"/>
      <c r="J710" s="227"/>
      <c r="K710" s="227"/>
      <c r="L710" s="228"/>
      <c r="M710" s="35"/>
      <c r="N710" s="35"/>
      <c r="O710" s="35"/>
      <c r="P710" s="35"/>
      <c r="Q710" s="35"/>
      <c r="R710" s="35"/>
      <c r="S710" s="35"/>
      <c r="T710" s="35"/>
    </row>
    <row r="711" spans="2:21" ht="15.5" x14ac:dyDescent="0.35">
      <c r="B711" s="61"/>
      <c r="C711" s="39" t="str">
        <f>IF(_xlfn.XLOOKUP(B697,' P1 Countries of interest'!$C$17:$C$21,' P1 Countries of interest'!$D$17:$D$21,"",0)="", "Please specificy in P1 if you would like to regional bid in this section","")</f>
        <v>Please specificy in P1 if you would like to regional bid in this section</v>
      </c>
      <c r="D711" s="147"/>
      <c r="E711" s="62"/>
      <c r="F711" s="62"/>
      <c r="G711" s="62"/>
      <c r="H711" s="62"/>
      <c r="I711" s="62"/>
      <c r="J711" s="62"/>
      <c r="K711" s="62"/>
      <c r="L711" s="62"/>
      <c r="M711" s="62"/>
      <c r="N711" s="62"/>
      <c r="O711" s="62"/>
      <c r="P711" s="62"/>
      <c r="Q711" s="62"/>
      <c r="R711" s="62"/>
      <c r="S711" s="62"/>
      <c r="T711" s="62"/>
    </row>
    <row r="712" spans="2:21" ht="21" x14ac:dyDescent="0.5">
      <c r="B712" s="96" t="str">
        <f>' P1 Countries of interest'!C18</f>
        <v>[Region 2- please rename or state "N/A" if not used]</v>
      </c>
      <c r="C712" s="97"/>
      <c r="D712" s="156"/>
      <c r="E712" s="97"/>
      <c r="F712" s="97"/>
      <c r="G712" s="97"/>
      <c r="H712" s="97"/>
      <c r="I712" s="97"/>
      <c r="J712" s="97"/>
      <c r="K712" s="97"/>
      <c r="L712" s="97"/>
      <c r="M712" s="97"/>
      <c r="N712" s="97"/>
      <c r="O712" s="97"/>
      <c r="P712" s="97"/>
      <c r="Q712" s="97"/>
      <c r="R712" s="97"/>
      <c r="S712" s="97"/>
      <c r="T712" s="97"/>
    </row>
    <row r="713" spans="2:21" ht="15.5" x14ac:dyDescent="0.35">
      <c r="B713" s="21"/>
      <c r="C713" s="39" t="str">
        <f>IF(_xlfn.XLOOKUP(B712,' P1 Countries of interest'!$C$17:$C$21,' P1 Countries of interest'!$D$17:$D$21,"",0)="Yes", "Please click the '+' sign on the left to place an individual bid","")</f>
        <v/>
      </c>
    </row>
    <row r="714" spans="2:21" ht="14.5" customHeight="1" outlineLevel="1" x14ac:dyDescent="0.35">
      <c r="B714" s="21"/>
      <c r="C714" s="112"/>
      <c r="D714" s="157"/>
      <c r="E714" s="68"/>
      <c r="F714" s="220" t="s">
        <v>143</v>
      </c>
      <c r="G714" s="220"/>
      <c r="H714" s="220"/>
      <c r="I714" s="220"/>
      <c r="J714" s="220"/>
      <c r="K714" s="220"/>
      <c r="L714" s="220"/>
      <c r="M714" s="68"/>
      <c r="N714" s="220" t="s">
        <v>144</v>
      </c>
      <c r="O714" s="220"/>
      <c r="P714" s="220"/>
      <c r="Q714" s="220"/>
      <c r="R714" s="220"/>
      <c r="S714" s="220"/>
      <c r="T714" s="220"/>
      <c r="U714" s="5"/>
    </row>
    <row r="715" spans="2:21" outlineLevel="1" x14ac:dyDescent="0.35">
      <c r="C715" s="229" t="str">
        <f>B712</f>
        <v>[Region 2- please rename or state "N/A" if not used]</v>
      </c>
      <c r="D715" s="229" t="s">
        <v>145</v>
      </c>
      <c r="E715" s="68"/>
      <c r="F715" s="223" t="s">
        <v>146</v>
      </c>
      <c r="G715" s="223"/>
      <c r="H715" s="223"/>
      <c r="I715" s="223"/>
      <c r="J715" s="223"/>
      <c r="K715" s="223"/>
      <c r="L715" s="223"/>
      <c r="M715" s="68"/>
      <c r="N715" s="223" t="s">
        <v>147</v>
      </c>
      <c r="O715" s="223"/>
      <c r="P715" s="223"/>
      <c r="Q715" s="223"/>
      <c r="R715" s="223"/>
      <c r="S715" s="223"/>
      <c r="T715" s="223"/>
      <c r="U715" s="5"/>
    </row>
    <row r="716" spans="2:21" outlineLevel="1" x14ac:dyDescent="0.35">
      <c r="C716" s="230"/>
      <c r="D716" s="230"/>
      <c r="E716" s="68"/>
      <c r="F716" s="7" t="s">
        <v>148</v>
      </c>
      <c r="G716" s="7" t="s">
        <v>149</v>
      </c>
      <c r="H716" s="7" t="s">
        <v>150</v>
      </c>
      <c r="I716" s="7" t="s">
        <v>151</v>
      </c>
      <c r="J716" s="7" t="s">
        <v>152</v>
      </c>
      <c r="K716" s="7" t="s">
        <v>153</v>
      </c>
      <c r="L716" s="7" t="s">
        <v>154</v>
      </c>
      <c r="M716" s="68"/>
      <c r="N716" s="7" t="s">
        <v>155</v>
      </c>
      <c r="O716" s="7" t="s">
        <v>150</v>
      </c>
      <c r="P716" s="7" t="s">
        <v>151</v>
      </c>
      <c r="Q716" s="7" t="s">
        <v>152</v>
      </c>
      <c r="R716" s="7" t="s">
        <v>153</v>
      </c>
      <c r="S716" s="7" t="s">
        <v>156</v>
      </c>
      <c r="T716" s="7" t="s">
        <v>157</v>
      </c>
      <c r="U716" s="5"/>
    </row>
    <row r="717" spans="2:21" outlineLevel="1" x14ac:dyDescent="0.35">
      <c r="C717" s="99" t="s">
        <v>158</v>
      </c>
      <c r="D717" s="119" t="s">
        <v>159</v>
      </c>
      <c r="E717" s="68"/>
      <c r="F717" s="26"/>
      <c r="G717" s="26"/>
      <c r="H717" s="26"/>
      <c r="I717" s="26"/>
      <c r="J717" s="26"/>
      <c r="K717" s="26"/>
      <c r="L717" s="26"/>
      <c r="M717" s="68"/>
      <c r="N717" s="26"/>
      <c r="O717" s="26"/>
      <c r="P717" s="26"/>
      <c r="Q717" s="26"/>
      <c r="R717" s="26"/>
      <c r="S717" s="26"/>
      <c r="T717" s="26"/>
      <c r="U717" s="5"/>
    </row>
    <row r="718" spans="2:21" ht="14.5" customHeight="1" outlineLevel="1" x14ac:dyDescent="0.35">
      <c r="C718" s="224" t="s">
        <v>160</v>
      </c>
      <c r="D718" s="119" t="s">
        <v>161</v>
      </c>
      <c r="E718" s="68"/>
      <c r="F718" s="130"/>
      <c r="G718" s="130"/>
      <c r="H718" s="130"/>
      <c r="I718" s="130"/>
      <c r="J718" s="130"/>
      <c r="K718" s="130"/>
      <c r="L718" s="130"/>
      <c r="M718" s="68"/>
      <c r="N718" s="130"/>
      <c r="O718" s="130"/>
      <c r="P718" s="130"/>
      <c r="Q718" s="130"/>
      <c r="R718" s="130"/>
      <c r="S718" s="130"/>
      <c r="T718" s="130"/>
    </row>
    <row r="719" spans="2:21" ht="14.5" customHeight="1" outlineLevel="1" x14ac:dyDescent="0.35">
      <c r="C719" s="224"/>
      <c r="D719" s="119" t="s">
        <v>162</v>
      </c>
      <c r="E719" s="68"/>
      <c r="F719" s="26"/>
      <c r="G719" s="26"/>
      <c r="H719" s="26"/>
      <c r="I719" s="26"/>
      <c r="J719" s="26"/>
      <c r="K719" s="26"/>
      <c r="L719" s="26"/>
      <c r="M719" s="68"/>
      <c r="N719" s="26"/>
      <c r="O719" s="26"/>
      <c r="P719" s="26"/>
      <c r="Q719" s="26"/>
      <c r="R719" s="26"/>
      <c r="S719" s="26"/>
      <c r="T719" s="26"/>
    </row>
    <row r="720" spans="2:21" outlineLevel="1" x14ac:dyDescent="0.35">
      <c r="C720" s="224"/>
      <c r="D720" s="119" t="s">
        <v>163</v>
      </c>
      <c r="E720" s="68"/>
      <c r="F720" s="26"/>
      <c r="G720" s="26"/>
      <c r="H720" s="26"/>
      <c r="I720" s="26"/>
      <c r="J720" s="26"/>
      <c r="K720" s="26"/>
      <c r="L720" s="26"/>
      <c r="M720" s="68"/>
      <c r="N720" s="26"/>
      <c r="O720" s="26"/>
      <c r="P720" s="26"/>
      <c r="Q720" s="26"/>
      <c r="R720" s="26"/>
      <c r="S720" s="26"/>
      <c r="T720" s="26"/>
    </row>
    <row r="721" spans="2:21" outlineLevel="1" x14ac:dyDescent="0.35">
      <c r="C721" s="100" t="s">
        <v>164</v>
      </c>
      <c r="D721" s="120" t="s">
        <v>165</v>
      </c>
      <c r="E721" s="68"/>
      <c r="F721" s="26"/>
      <c r="G721" s="26"/>
      <c r="H721" s="26"/>
      <c r="I721" s="26"/>
      <c r="J721" s="26"/>
      <c r="K721" s="26"/>
      <c r="L721" s="26"/>
      <c r="M721" s="68"/>
      <c r="N721" s="26"/>
      <c r="O721" s="26"/>
      <c r="P721" s="26"/>
      <c r="Q721" s="26"/>
      <c r="R721" s="26"/>
      <c r="S721" s="26"/>
      <c r="T721" s="26"/>
    </row>
    <row r="722" spans="2:21" ht="14.5" customHeight="1" outlineLevel="1" x14ac:dyDescent="0.35">
      <c r="C722" s="224" t="s">
        <v>166</v>
      </c>
      <c r="D722" s="119" t="s">
        <v>167</v>
      </c>
      <c r="E722" s="68"/>
      <c r="F722" s="130"/>
      <c r="G722" s="130"/>
      <c r="H722" s="130"/>
      <c r="I722" s="130"/>
      <c r="J722" s="130"/>
      <c r="K722" s="130"/>
      <c r="L722" s="130"/>
      <c r="M722" s="68"/>
      <c r="N722" s="130"/>
      <c r="O722" s="130"/>
      <c r="P722" s="130"/>
      <c r="Q722" s="130"/>
      <c r="R722" s="130"/>
      <c r="S722" s="130"/>
      <c r="T722" s="130"/>
    </row>
    <row r="723" spans="2:21" ht="29" outlineLevel="1" x14ac:dyDescent="0.35">
      <c r="C723" s="224"/>
      <c r="D723" s="119" t="s">
        <v>168</v>
      </c>
      <c r="E723" s="68"/>
      <c r="F723" s="26"/>
      <c r="G723" s="26"/>
      <c r="H723" s="26"/>
      <c r="I723" s="26"/>
      <c r="J723" s="26"/>
      <c r="K723" s="26"/>
      <c r="L723" s="26"/>
      <c r="M723" s="68"/>
      <c r="N723" s="26"/>
      <c r="O723" s="26"/>
      <c r="P723" s="26"/>
      <c r="Q723" s="26"/>
      <c r="R723" s="26"/>
      <c r="S723" s="26"/>
      <c r="T723" s="26"/>
    </row>
    <row r="724" spans="2:21" ht="14.5" customHeight="1" outlineLevel="1" x14ac:dyDescent="0.35">
      <c r="C724" s="231" t="s">
        <v>169</v>
      </c>
      <c r="D724" s="232"/>
      <c r="E724" s="232"/>
      <c r="F724" s="232"/>
      <c r="G724" s="232"/>
      <c r="H724" s="232"/>
      <c r="I724" s="232"/>
      <c r="J724" s="232"/>
      <c r="K724" s="232"/>
      <c r="L724" s="233"/>
      <c r="M724" s="34"/>
      <c r="N724" s="34"/>
      <c r="O724" s="34"/>
      <c r="P724" s="34"/>
      <c r="Q724" s="34"/>
      <c r="R724" s="34"/>
      <c r="S724" s="34"/>
      <c r="T724" s="34"/>
      <c r="U724" s="8"/>
    </row>
    <row r="725" spans="2:21" outlineLevel="1" x14ac:dyDescent="0.35">
      <c r="C725" s="226"/>
      <c r="D725" s="227"/>
      <c r="E725" s="227"/>
      <c r="F725" s="227"/>
      <c r="G725" s="227"/>
      <c r="H725" s="227"/>
      <c r="I725" s="227"/>
      <c r="J725" s="227"/>
      <c r="K725" s="227"/>
      <c r="L725" s="228"/>
      <c r="M725" s="35"/>
      <c r="N725" s="35"/>
      <c r="O725" s="35"/>
      <c r="P725" s="35"/>
      <c r="Q725" s="35"/>
      <c r="R725" s="35"/>
      <c r="S725" s="35"/>
      <c r="T725" s="35"/>
    </row>
    <row r="726" spans="2:21" ht="15.5" x14ac:dyDescent="0.35">
      <c r="B726" s="61"/>
      <c r="C726" s="39" t="str">
        <f>IF(_xlfn.XLOOKUP(B712,' P1 Countries of interest'!$C$17:$C$21,' P1 Countries of interest'!$D$17:$D$21,"",0)="", "Please specificy in P1 if you would like to regional bid in this section","")</f>
        <v>Please specificy in P1 if you would like to regional bid in this section</v>
      </c>
      <c r="D726" s="147"/>
      <c r="E726" s="62"/>
      <c r="F726" s="62"/>
      <c r="G726" s="62"/>
      <c r="H726" s="62"/>
      <c r="I726" s="62"/>
      <c r="J726" s="62"/>
      <c r="K726" s="62"/>
      <c r="L726" s="62"/>
      <c r="M726" s="62"/>
      <c r="N726" s="62"/>
      <c r="O726" s="62"/>
      <c r="P726" s="62"/>
      <c r="Q726" s="62"/>
      <c r="R726" s="62"/>
      <c r="S726" s="62"/>
      <c r="T726" s="62"/>
    </row>
    <row r="727" spans="2:21" ht="21" x14ac:dyDescent="0.5">
      <c r="B727" s="96" t="str">
        <f>' P1 Countries of interest'!C19</f>
        <v>[Region 3- please rename or state "N/A" if not used]</v>
      </c>
      <c r="C727" s="97"/>
      <c r="D727" s="156"/>
      <c r="E727" s="97"/>
      <c r="F727" s="97"/>
      <c r="G727" s="97"/>
      <c r="H727" s="97"/>
      <c r="I727" s="97"/>
      <c r="J727" s="97"/>
      <c r="K727" s="97"/>
      <c r="L727" s="97"/>
      <c r="M727" s="97"/>
      <c r="N727" s="97"/>
      <c r="O727" s="97"/>
      <c r="P727" s="97"/>
      <c r="Q727" s="97"/>
      <c r="R727" s="97"/>
      <c r="S727" s="97"/>
      <c r="T727" s="97"/>
    </row>
    <row r="728" spans="2:21" ht="15.5" x14ac:dyDescent="0.35">
      <c r="B728" s="21"/>
      <c r="C728" s="39" t="str">
        <f>IF(_xlfn.XLOOKUP(B727,' P1 Countries of interest'!$C$17:$C$21,' P1 Countries of interest'!$D$17:$D$21,"",0)="Yes", "Please click the '+' sign on the left to place an individual bid","")</f>
        <v/>
      </c>
    </row>
    <row r="729" spans="2:21" ht="14.5" customHeight="1" outlineLevel="1" x14ac:dyDescent="0.35">
      <c r="B729" s="21"/>
      <c r="C729" s="112"/>
      <c r="D729" s="157"/>
      <c r="E729" s="68"/>
      <c r="F729" s="220" t="s">
        <v>143</v>
      </c>
      <c r="G729" s="220"/>
      <c r="H729" s="220"/>
      <c r="I729" s="220"/>
      <c r="J729" s="220"/>
      <c r="K729" s="220"/>
      <c r="L729" s="220"/>
      <c r="M729" s="68"/>
      <c r="N729" s="220" t="s">
        <v>144</v>
      </c>
      <c r="O729" s="220"/>
      <c r="P729" s="220"/>
      <c r="Q729" s="220"/>
      <c r="R729" s="220"/>
      <c r="S729" s="220"/>
      <c r="T729" s="220"/>
      <c r="U729" s="5"/>
    </row>
    <row r="730" spans="2:21" outlineLevel="1" x14ac:dyDescent="0.35">
      <c r="C730" s="229" t="str">
        <f>B727</f>
        <v>[Region 3- please rename or state "N/A" if not used]</v>
      </c>
      <c r="D730" s="229" t="s">
        <v>145</v>
      </c>
      <c r="E730" s="68"/>
      <c r="F730" s="223" t="s">
        <v>146</v>
      </c>
      <c r="G730" s="223"/>
      <c r="H730" s="223"/>
      <c r="I730" s="223"/>
      <c r="J730" s="223"/>
      <c r="K730" s="223"/>
      <c r="L730" s="223"/>
      <c r="M730" s="68"/>
      <c r="N730" s="223" t="s">
        <v>147</v>
      </c>
      <c r="O730" s="223"/>
      <c r="P730" s="223"/>
      <c r="Q730" s="223"/>
      <c r="R730" s="223"/>
      <c r="S730" s="223"/>
      <c r="T730" s="223"/>
      <c r="U730" s="5"/>
    </row>
    <row r="731" spans="2:21" outlineLevel="1" x14ac:dyDescent="0.35">
      <c r="C731" s="230"/>
      <c r="D731" s="230"/>
      <c r="E731" s="68"/>
      <c r="F731" s="7" t="s">
        <v>148</v>
      </c>
      <c r="G731" s="7" t="s">
        <v>149</v>
      </c>
      <c r="H731" s="7" t="s">
        <v>150</v>
      </c>
      <c r="I731" s="7" t="s">
        <v>151</v>
      </c>
      <c r="J731" s="7" t="s">
        <v>152</v>
      </c>
      <c r="K731" s="7" t="s">
        <v>153</v>
      </c>
      <c r="L731" s="7" t="s">
        <v>154</v>
      </c>
      <c r="M731" s="68"/>
      <c r="N731" s="7" t="s">
        <v>155</v>
      </c>
      <c r="O731" s="7" t="s">
        <v>150</v>
      </c>
      <c r="P731" s="7" t="s">
        <v>151</v>
      </c>
      <c r="Q731" s="7" t="s">
        <v>152</v>
      </c>
      <c r="R731" s="7" t="s">
        <v>153</v>
      </c>
      <c r="S731" s="7" t="s">
        <v>156</v>
      </c>
      <c r="T731" s="7" t="s">
        <v>157</v>
      </c>
      <c r="U731" s="5"/>
    </row>
    <row r="732" spans="2:21" outlineLevel="1" x14ac:dyDescent="0.35">
      <c r="C732" s="99" t="s">
        <v>158</v>
      </c>
      <c r="D732" s="119" t="s">
        <v>159</v>
      </c>
      <c r="E732" s="68"/>
      <c r="F732" s="26"/>
      <c r="G732" s="26"/>
      <c r="H732" s="26"/>
      <c r="I732" s="26"/>
      <c r="J732" s="26"/>
      <c r="K732" s="26"/>
      <c r="L732" s="26"/>
      <c r="M732" s="68"/>
      <c r="N732" s="26"/>
      <c r="O732" s="26"/>
      <c r="P732" s="26"/>
      <c r="Q732" s="26"/>
      <c r="R732" s="26"/>
      <c r="S732" s="26"/>
      <c r="T732" s="26"/>
      <c r="U732" s="5"/>
    </row>
    <row r="733" spans="2:21" ht="14.5" customHeight="1" outlineLevel="1" x14ac:dyDescent="0.35">
      <c r="C733" s="224" t="s">
        <v>160</v>
      </c>
      <c r="D733" s="119" t="s">
        <v>161</v>
      </c>
      <c r="E733" s="68"/>
      <c r="F733" s="130"/>
      <c r="G733" s="130"/>
      <c r="H733" s="130"/>
      <c r="I733" s="130"/>
      <c r="J733" s="130"/>
      <c r="K733" s="130"/>
      <c r="L733" s="130"/>
      <c r="M733" s="68"/>
      <c r="N733" s="130"/>
      <c r="O733" s="130"/>
      <c r="P733" s="130"/>
      <c r="Q733" s="130"/>
      <c r="R733" s="130"/>
      <c r="S733" s="130"/>
      <c r="T733" s="130"/>
    </row>
    <row r="734" spans="2:21" ht="14.5" customHeight="1" outlineLevel="1" x14ac:dyDescent="0.35">
      <c r="C734" s="224"/>
      <c r="D734" s="119" t="s">
        <v>162</v>
      </c>
      <c r="E734" s="68"/>
      <c r="F734" s="26"/>
      <c r="G734" s="26"/>
      <c r="H734" s="26"/>
      <c r="I734" s="26"/>
      <c r="J734" s="26"/>
      <c r="K734" s="26"/>
      <c r="L734" s="26"/>
      <c r="M734" s="68"/>
      <c r="N734" s="26"/>
      <c r="O734" s="26"/>
      <c r="P734" s="26"/>
      <c r="Q734" s="26"/>
      <c r="R734" s="26"/>
      <c r="S734" s="26"/>
      <c r="T734" s="26"/>
    </row>
    <row r="735" spans="2:21" outlineLevel="1" x14ac:dyDescent="0.35">
      <c r="C735" s="224"/>
      <c r="D735" s="119" t="s">
        <v>163</v>
      </c>
      <c r="E735" s="68"/>
      <c r="F735" s="26"/>
      <c r="G735" s="26"/>
      <c r="H735" s="26"/>
      <c r="I735" s="26"/>
      <c r="J735" s="26"/>
      <c r="K735" s="26"/>
      <c r="L735" s="26"/>
      <c r="M735" s="68"/>
      <c r="N735" s="26"/>
      <c r="O735" s="26"/>
      <c r="P735" s="26"/>
      <c r="Q735" s="26"/>
      <c r="R735" s="26"/>
      <c r="S735" s="26"/>
      <c r="T735" s="26"/>
    </row>
    <row r="736" spans="2:21" outlineLevel="1" x14ac:dyDescent="0.35">
      <c r="C736" s="100" t="s">
        <v>164</v>
      </c>
      <c r="D736" s="120" t="s">
        <v>165</v>
      </c>
      <c r="E736" s="68"/>
      <c r="F736" s="26"/>
      <c r="G736" s="26"/>
      <c r="H736" s="26"/>
      <c r="I736" s="26"/>
      <c r="J736" s="26"/>
      <c r="K736" s="26"/>
      <c r="L736" s="26"/>
      <c r="M736" s="68"/>
      <c r="N736" s="26"/>
      <c r="O736" s="26"/>
      <c r="P736" s="26"/>
      <c r="Q736" s="26"/>
      <c r="R736" s="26"/>
      <c r="S736" s="26"/>
      <c r="T736" s="26"/>
    </row>
    <row r="737" spans="2:21" ht="14.5" customHeight="1" outlineLevel="1" x14ac:dyDescent="0.35">
      <c r="C737" s="224" t="s">
        <v>166</v>
      </c>
      <c r="D737" s="119" t="s">
        <v>167</v>
      </c>
      <c r="E737" s="68"/>
      <c r="F737" s="130"/>
      <c r="G737" s="130"/>
      <c r="H737" s="130"/>
      <c r="I737" s="130"/>
      <c r="J737" s="130"/>
      <c r="K737" s="130"/>
      <c r="L737" s="130"/>
      <c r="M737" s="68"/>
      <c r="N737" s="130"/>
      <c r="O737" s="130"/>
      <c r="P737" s="130"/>
      <c r="Q737" s="130"/>
      <c r="R737" s="130"/>
      <c r="S737" s="130"/>
      <c r="T737" s="130"/>
    </row>
    <row r="738" spans="2:21" ht="29" outlineLevel="1" x14ac:dyDescent="0.35">
      <c r="C738" s="224"/>
      <c r="D738" s="119" t="s">
        <v>168</v>
      </c>
      <c r="E738" s="68"/>
      <c r="F738" s="26"/>
      <c r="G738" s="26"/>
      <c r="H738" s="26"/>
      <c r="I738" s="26"/>
      <c r="J738" s="26"/>
      <c r="K738" s="26"/>
      <c r="L738" s="26"/>
      <c r="M738" s="68"/>
      <c r="N738" s="26"/>
      <c r="O738" s="26"/>
      <c r="P738" s="26"/>
      <c r="Q738" s="26"/>
      <c r="R738" s="26"/>
      <c r="S738" s="26"/>
      <c r="T738" s="26"/>
    </row>
    <row r="739" spans="2:21" ht="14.5" customHeight="1" outlineLevel="1" x14ac:dyDescent="0.35">
      <c r="C739" s="231" t="s">
        <v>169</v>
      </c>
      <c r="D739" s="232"/>
      <c r="E739" s="232"/>
      <c r="F739" s="232"/>
      <c r="G739" s="232"/>
      <c r="H739" s="232"/>
      <c r="I739" s="232"/>
      <c r="J739" s="232"/>
      <c r="K739" s="232"/>
      <c r="L739" s="233"/>
      <c r="M739" s="34"/>
      <c r="N739" s="34"/>
      <c r="O739" s="34"/>
      <c r="P739" s="34"/>
      <c r="Q739" s="34"/>
      <c r="R739" s="34"/>
      <c r="S739" s="34"/>
      <c r="T739" s="34"/>
      <c r="U739" s="8"/>
    </row>
    <row r="740" spans="2:21" outlineLevel="1" x14ac:dyDescent="0.35">
      <c r="C740" s="226"/>
      <c r="D740" s="227"/>
      <c r="E740" s="227"/>
      <c r="F740" s="227"/>
      <c r="G740" s="227"/>
      <c r="H740" s="227"/>
      <c r="I740" s="227"/>
      <c r="J740" s="227"/>
      <c r="K740" s="227"/>
      <c r="L740" s="228"/>
      <c r="M740" s="35"/>
      <c r="N740" s="35"/>
      <c r="O740" s="35"/>
      <c r="P740" s="35"/>
      <c r="Q740" s="35"/>
      <c r="R740" s="35"/>
      <c r="S740" s="35"/>
      <c r="T740" s="35"/>
    </row>
    <row r="741" spans="2:21" ht="15.5" x14ac:dyDescent="0.35">
      <c r="B741" s="62"/>
      <c r="C741" s="39" t="str">
        <f>IF(_xlfn.XLOOKUP(B727,' P1 Countries of interest'!$C$17:$C$21,' P1 Countries of interest'!$D$17:$D$21,"",0)="", "Please specificy in P1 if you would like to regional bid in this section","")</f>
        <v>Please specificy in P1 if you would like to regional bid in this section</v>
      </c>
      <c r="D741" s="147"/>
      <c r="E741" s="62"/>
      <c r="F741" s="62"/>
      <c r="G741" s="62"/>
      <c r="H741" s="62"/>
      <c r="I741" s="62"/>
      <c r="J741" s="62"/>
      <c r="K741" s="62"/>
      <c r="L741" s="62"/>
      <c r="M741" s="62"/>
      <c r="N741" s="62"/>
      <c r="O741" s="62"/>
      <c r="P741" s="62"/>
      <c r="Q741" s="62"/>
      <c r="R741" s="62"/>
      <c r="S741" s="62"/>
      <c r="T741" s="62"/>
    </row>
    <row r="742" spans="2:21" ht="21" x14ac:dyDescent="0.5">
      <c r="B742" s="96" t="str">
        <f>' P1 Countries of interest'!C20</f>
        <v>[Region 4- please rename or state "N/A" if not used]</v>
      </c>
      <c r="C742" s="97"/>
      <c r="D742" s="156"/>
      <c r="E742" s="97"/>
      <c r="F742" s="97"/>
      <c r="G742" s="97"/>
      <c r="H742" s="97"/>
      <c r="I742" s="97"/>
      <c r="J742" s="97"/>
      <c r="K742" s="97"/>
      <c r="L742" s="97"/>
      <c r="M742" s="97"/>
      <c r="N742" s="97"/>
      <c r="O742" s="97"/>
      <c r="P742" s="97"/>
      <c r="Q742" s="97"/>
      <c r="R742" s="97"/>
      <c r="S742" s="97"/>
      <c r="T742" s="97"/>
    </row>
    <row r="743" spans="2:21" ht="15.5" x14ac:dyDescent="0.35">
      <c r="B743" s="21"/>
      <c r="C743" s="39" t="str">
        <f>IF(_xlfn.XLOOKUP(B742,' P1 Countries of interest'!$C$17:$C$21,' P1 Countries of interest'!$D$17:$D$21,"",0)="Yes", "Please click the '+' sign on the left to place an individual bid","")</f>
        <v/>
      </c>
    </row>
    <row r="744" spans="2:21" ht="14.5" customHeight="1" outlineLevel="1" x14ac:dyDescent="0.35">
      <c r="B744" s="21"/>
      <c r="C744" s="112"/>
      <c r="D744" s="157"/>
      <c r="E744" s="68"/>
      <c r="F744" s="220" t="s">
        <v>143</v>
      </c>
      <c r="G744" s="220"/>
      <c r="H744" s="220"/>
      <c r="I744" s="220"/>
      <c r="J744" s="220"/>
      <c r="K744" s="220"/>
      <c r="L744" s="220"/>
      <c r="M744" s="68"/>
      <c r="N744" s="220" t="s">
        <v>144</v>
      </c>
      <c r="O744" s="220"/>
      <c r="P744" s="220"/>
      <c r="Q744" s="220"/>
      <c r="R744" s="220"/>
      <c r="S744" s="220"/>
      <c r="T744" s="220"/>
      <c r="U744" s="5"/>
    </row>
    <row r="745" spans="2:21" outlineLevel="1" x14ac:dyDescent="0.35">
      <c r="C745" s="229" t="str">
        <f>B742</f>
        <v>[Region 4- please rename or state "N/A" if not used]</v>
      </c>
      <c r="D745" s="229" t="s">
        <v>145</v>
      </c>
      <c r="E745" s="68"/>
      <c r="F745" s="223" t="s">
        <v>146</v>
      </c>
      <c r="G745" s="223"/>
      <c r="H745" s="223"/>
      <c r="I745" s="223"/>
      <c r="J745" s="223"/>
      <c r="K745" s="223"/>
      <c r="L745" s="223"/>
      <c r="M745" s="68"/>
      <c r="N745" s="223" t="s">
        <v>147</v>
      </c>
      <c r="O745" s="223"/>
      <c r="P745" s="223"/>
      <c r="Q745" s="223"/>
      <c r="R745" s="223"/>
      <c r="S745" s="223"/>
      <c r="T745" s="223"/>
      <c r="U745" s="5"/>
    </row>
    <row r="746" spans="2:21" outlineLevel="1" x14ac:dyDescent="0.35">
      <c r="C746" s="230"/>
      <c r="D746" s="230"/>
      <c r="E746" s="68"/>
      <c r="F746" s="7" t="s">
        <v>148</v>
      </c>
      <c r="G746" s="7" t="s">
        <v>149</v>
      </c>
      <c r="H746" s="7" t="s">
        <v>150</v>
      </c>
      <c r="I746" s="7" t="s">
        <v>151</v>
      </c>
      <c r="J746" s="7" t="s">
        <v>152</v>
      </c>
      <c r="K746" s="7" t="s">
        <v>153</v>
      </c>
      <c r="L746" s="7" t="s">
        <v>154</v>
      </c>
      <c r="M746" s="68"/>
      <c r="N746" s="7" t="s">
        <v>155</v>
      </c>
      <c r="O746" s="7" t="s">
        <v>150</v>
      </c>
      <c r="P746" s="7" t="s">
        <v>151</v>
      </c>
      <c r="Q746" s="7" t="s">
        <v>152</v>
      </c>
      <c r="R746" s="7" t="s">
        <v>153</v>
      </c>
      <c r="S746" s="7" t="s">
        <v>156</v>
      </c>
      <c r="T746" s="7" t="s">
        <v>157</v>
      </c>
      <c r="U746" s="5"/>
    </row>
    <row r="747" spans="2:21" outlineLevel="1" x14ac:dyDescent="0.35">
      <c r="C747" s="99" t="s">
        <v>158</v>
      </c>
      <c r="D747" s="119" t="s">
        <v>159</v>
      </c>
      <c r="E747" s="68"/>
      <c r="F747" s="26"/>
      <c r="G747" s="26"/>
      <c r="H747" s="26"/>
      <c r="I747" s="26"/>
      <c r="J747" s="26"/>
      <c r="K747" s="26"/>
      <c r="L747" s="26"/>
      <c r="M747" s="68"/>
      <c r="N747" s="26"/>
      <c r="O747" s="26"/>
      <c r="P747" s="26"/>
      <c r="Q747" s="26"/>
      <c r="R747" s="26"/>
      <c r="S747" s="26"/>
      <c r="T747" s="26"/>
      <c r="U747" s="5"/>
    </row>
    <row r="748" spans="2:21" ht="14.5" customHeight="1" outlineLevel="1" x14ac:dyDescent="0.35">
      <c r="C748" s="224" t="s">
        <v>160</v>
      </c>
      <c r="D748" s="119" t="s">
        <v>161</v>
      </c>
      <c r="E748" s="68"/>
      <c r="F748" s="130"/>
      <c r="G748" s="130"/>
      <c r="H748" s="130"/>
      <c r="I748" s="130"/>
      <c r="J748" s="130"/>
      <c r="K748" s="130"/>
      <c r="L748" s="130"/>
      <c r="M748" s="68"/>
      <c r="N748" s="130"/>
      <c r="O748" s="130"/>
      <c r="P748" s="130"/>
      <c r="Q748" s="130"/>
      <c r="R748" s="130"/>
      <c r="S748" s="130"/>
      <c r="T748" s="130"/>
    </row>
    <row r="749" spans="2:21" ht="14.5" customHeight="1" outlineLevel="1" x14ac:dyDescent="0.35">
      <c r="C749" s="224"/>
      <c r="D749" s="119" t="s">
        <v>162</v>
      </c>
      <c r="E749" s="68"/>
      <c r="F749" s="26"/>
      <c r="G749" s="26"/>
      <c r="H749" s="26"/>
      <c r="I749" s="26"/>
      <c r="J749" s="26"/>
      <c r="K749" s="26"/>
      <c r="L749" s="26"/>
      <c r="M749" s="68"/>
      <c r="N749" s="26"/>
      <c r="O749" s="26"/>
      <c r="P749" s="26"/>
      <c r="Q749" s="26"/>
      <c r="R749" s="26"/>
      <c r="S749" s="26"/>
      <c r="T749" s="26"/>
    </row>
    <row r="750" spans="2:21" outlineLevel="1" x14ac:dyDescent="0.35">
      <c r="C750" s="224"/>
      <c r="D750" s="119" t="s">
        <v>163</v>
      </c>
      <c r="E750" s="68"/>
      <c r="F750" s="26"/>
      <c r="G750" s="26"/>
      <c r="H750" s="26"/>
      <c r="I750" s="26"/>
      <c r="J750" s="26"/>
      <c r="K750" s="26"/>
      <c r="L750" s="26"/>
      <c r="M750" s="68"/>
      <c r="N750" s="26"/>
      <c r="O750" s="26"/>
      <c r="P750" s="26"/>
      <c r="Q750" s="26"/>
      <c r="R750" s="26"/>
      <c r="S750" s="26"/>
      <c r="T750" s="26"/>
    </row>
    <row r="751" spans="2:21" outlineLevel="1" x14ac:dyDescent="0.35">
      <c r="C751" s="100" t="s">
        <v>164</v>
      </c>
      <c r="D751" s="120" t="s">
        <v>165</v>
      </c>
      <c r="E751" s="68"/>
      <c r="F751" s="26"/>
      <c r="G751" s="26"/>
      <c r="H751" s="26"/>
      <c r="I751" s="26"/>
      <c r="J751" s="26"/>
      <c r="K751" s="26"/>
      <c r="L751" s="26"/>
      <c r="M751" s="68"/>
      <c r="N751" s="26"/>
      <c r="O751" s="26"/>
      <c r="P751" s="26"/>
      <c r="Q751" s="26"/>
      <c r="R751" s="26"/>
      <c r="S751" s="26"/>
      <c r="T751" s="26"/>
    </row>
    <row r="752" spans="2:21" ht="14.5" customHeight="1" outlineLevel="1" x14ac:dyDescent="0.35">
      <c r="C752" s="224" t="s">
        <v>166</v>
      </c>
      <c r="D752" s="119" t="s">
        <v>167</v>
      </c>
      <c r="E752" s="68"/>
      <c r="F752" s="130"/>
      <c r="G752" s="130"/>
      <c r="H752" s="130"/>
      <c r="I752" s="130"/>
      <c r="J752" s="130"/>
      <c r="K752" s="130"/>
      <c r="L752" s="130"/>
      <c r="M752" s="68"/>
      <c r="N752" s="130"/>
      <c r="O752" s="130"/>
      <c r="P752" s="130"/>
      <c r="Q752" s="130"/>
      <c r="R752" s="130"/>
      <c r="S752" s="130"/>
      <c r="T752" s="130"/>
    </row>
    <row r="753" spans="2:21" ht="29" outlineLevel="1" x14ac:dyDescent="0.35">
      <c r="C753" s="224"/>
      <c r="D753" s="119" t="s">
        <v>168</v>
      </c>
      <c r="E753" s="68"/>
      <c r="F753" s="26"/>
      <c r="G753" s="26"/>
      <c r="H753" s="26"/>
      <c r="I753" s="26"/>
      <c r="J753" s="26"/>
      <c r="K753" s="26"/>
      <c r="L753" s="26"/>
      <c r="M753" s="68"/>
      <c r="N753" s="26"/>
      <c r="O753" s="26"/>
      <c r="P753" s="26"/>
      <c r="Q753" s="26"/>
      <c r="R753" s="26"/>
      <c r="S753" s="26"/>
      <c r="T753" s="26"/>
    </row>
    <row r="754" spans="2:21" ht="14.5" customHeight="1" outlineLevel="1" x14ac:dyDescent="0.35">
      <c r="C754" s="231" t="s">
        <v>169</v>
      </c>
      <c r="D754" s="232"/>
      <c r="E754" s="232"/>
      <c r="F754" s="232"/>
      <c r="G754" s="232"/>
      <c r="H754" s="232"/>
      <c r="I754" s="232"/>
      <c r="J754" s="232"/>
      <c r="K754" s="232"/>
      <c r="L754" s="233"/>
      <c r="M754" s="34"/>
      <c r="N754" s="34"/>
      <c r="O754" s="34"/>
      <c r="P754" s="34"/>
      <c r="Q754" s="34"/>
      <c r="R754" s="34"/>
      <c r="S754" s="34"/>
      <c r="T754" s="34"/>
      <c r="U754" s="8"/>
    </row>
    <row r="755" spans="2:21" outlineLevel="1" x14ac:dyDescent="0.35">
      <c r="C755" s="226"/>
      <c r="D755" s="227"/>
      <c r="E755" s="227"/>
      <c r="F755" s="227"/>
      <c r="G755" s="227"/>
      <c r="H755" s="227"/>
      <c r="I755" s="227"/>
      <c r="J755" s="227"/>
      <c r="K755" s="227"/>
      <c r="L755" s="228"/>
      <c r="M755" s="35"/>
      <c r="N755" s="35"/>
      <c r="O755" s="35"/>
      <c r="P755" s="35"/>
      <c r="Q755" s="35"/>
      <c r="R755" s="35"/>
      <c r="S755" s="35"/>
      <c r="T755" s="35"/>
    </row>
    <row r="756" spans="2:21" ht="15.5" x14ac:dyDescent="0.35">
      <c r="B756" s="62"/>
      <c r="C756" s="39" t="str">
        <f>IF(_xlfn.XLOOKUP(B742,' P1 Countries of interest'!$C$17:$C$21,' P1 Countries of interest'!$D$17:$D$21,"",0)="", "Please specificy in P1 if you would like to regional bid in this section","")</f>
        <v>Please specificy in P1 if you would like to regional bid in this section</v>
      </c>
      <c r="D756" s="147"/>
      <c r="E756" s="62"/>
      <c r="F756" s="62"/>
      <c r="G756" s="62"/>
      <c r="H756" s="62"/>
      <c r="I756" s="62"/>
      <c r="J756" s="62"/>
      <c r="K756" s="62"/>
      <c r="L756" s="62"/>
      <c r="M756" s="62"/>
      <c r="N756" s="62"/>
      <c r="O756" s="62"/>
      <c r="P756" s="62"/>
      <c r="Q756" s="62"/>
      <c r="R756" s="62"/>
      <c r="S756" s="62"/>
      <c r="T756" s="62"/>
    </row>
    <row r="757" spans="2:21" ht="21" x14ac:dyDescent="0.5">
      <c r="B757" s="96" t="str">
        <f>' P1 Countries of interest'!C21</f>
        <v>[Region 5- please rename or state "N/A" if not used]</v>
      </c>
      <c r="C757" s="97"/>
      <c r="D757" s="156"/>
      <c r="E757" s="97"/>
      <c r="F757" s="97"/>
      <c r="G757" s="97"/>
      <c r="H757" s="97"/>
      <c r="I757" s="97"/>
      <c r="J757" s="97"/>
      <c r="K757" s="97"/>
      <c r="L757" s="97"/>
      <c r="M757" s="97"/>
      <c r="N757" s="97"/>
      <c r="O757" s="97"/>
      <c r="P757" s="97"/>
      <c r="Q757" s="97"/>
      <c r="R757" s="97"/>
      <c r="S757" s="97"/>
      <c r="T757" s="97"/>
    </row>
    <row r="758" spans="2:21" ht="15.5" x14ac:dyDescent="0.35">
      <c r="B758" s="21"/>
      <c r="C758" s="39" t="str">
        <f>IF(_xlfn.XLOOKUP(B757,' P1 Countries of interest'!$C$17:$C$21,' P1 Countries of interest'!$D$17:$D$21,"",0)="Yes", "Please click the '+' sign on the left to place an individual bid","")</f>
        <v/>
      </c>
    </row>
    <row r="759" spans="2:21" ht="14.5" customHeight="1" outlineLevel="1" x14ac:dyDescent="0.35">
      <c r="B759" s="21"/>
      <c r="C759" s="112"/>
      <c r="D759" s="157"/>
      <c r="E759" s="68"/>
      <c r="F759" s="220" t="s">
        <v>143</v>
      </c>
      <c r="G759" s="220"/>
      <c r="H759" s="220"/>
      <c r="I759" s="220"/>
      <c r="J759" s="220"/>
      <c r="K759" s="220"/>
      <c r="L759" s="220"/>
      <c r="M759" s="68"/>
      <c r="N759" s="220" t="s">
        <v>144</v>
      </c>
      <c r="O759" s="220"/>
      <c r="P759" s="220"/>
      <c r="Q759" s="220"/>
      <c r="R759" s="220"/>
      <c r="S759" s="220"/>
      <c r="T759" s="220"/>
      <c r="U759" s="5"/>
    </row>
    <row r="760" spans="2:21" outlineLevel="1" x14ac:dyDescent="0.35">
      <c r="C760" s="229" t="str">
        <f>B757</f>
        <v>[Region 5- please rename or state "N/A" if not used]</v>
      </c>
      <c r="D760" s="229" t="s">
        <v>145</v>
      </c>
      <c r="E760" s="68"/>
      <c r="F760" s="223" t="s">
        <v>146</v>
      </c>
      <c r="G760" s="223"/>
      <c r="H760" s="223"/>
      <c r="I760" s="223"/>
      <c r="J760" s="223"/>
      <c r="K760" s="223"/>
      <c r="L760" s="223"/>
      <c r="M760" s="68"/>
      <c r="N760" s="223" t="s">
        <v>147</v>
      </c>
      <c r="O760" s="223"/>
      <c r="P760" s="223"/>
      <c r="Q760" s="223"/>
      <c r="R760" s="223"/>
      <c r="S760" s="223"/>
      <c r="T760" s="223"/>
      <c r="U760" s="5"/>
    </row>
    <row r="761" spans="2:21" outlineLevel="1" x14ac:dyDescent="0.35">
      <c r="C761" s="230"/>
      <c r="D761" s="230"/>
      <c r="E761" s="68"/>
      <c r="F761" s="7" t="s">
        <v>148</v>
      </c>
      <c r="G761" s="7" t="s">
        <v>149</v>
      </c>
      <c r="H761" s="7" t="s">
        <v>150</v>
      </c>
      <c r="I761" s="7" t="s">
        <v>151</v>
      </c>
      <c r="J761" s="7" t="s">
        <v>152</v>
      </c>
      <c r="K761" s="7" t="s">
        <v>153</v>
      </c>
      <c r="L761" s="7" t="s">
        <v>154</v>
      </c>
      <c r="M761" s="68"/>
      <c r="N761" s="7" t="s">
        <v>155</v>
      </c>
      <c r="O761" s="7" t="s">
        <v>150</v>
      </c>
      <c r="P761" s="7" t="s">
        <v>151</v>
      </c>
      <c r="Q761" s="7" t="s">
        <v>152</v>
      </c>
      <c r="R761" s="7" t="s">
        <v>153</v>
      </c>
      <c r="S761" s="7" t="s">
        <v>156</v>
      </c>
      <c r="T761" s="7" t="s">
        <v>157</v>
      </c>
      <c r="U761" s="5"/>
    </row>
    <row r="762" spans="2:21" outlineLevel="1" x14ac:dyDescent="0.35">
      <c r="C762" s="99" t="s">
        <v>158</v>
      </c>
      <c r="D762" s="158" t="s">
        <v>159</v>
      </c>
      <c r="E762" s="68"/>
      <c r="F762" s="26"/>
      <c r="G762" s="26"/>
      <c r="H762" s="26"/>
      <c r="I762" s="26"/>
      <c r="J762" s="26"/>
      <c r="K762" s="26"/>
      <c r="L762" s="26"/>
      <c r="M762" s="68"/>
      <c r="N762" s="26"/>
      <c r="O762" s="26"/>
      <c r="P762" s="26"/>
      <c r="Q762" s="26"/>
      <c r="R762" s="26"/>
      <c r="S762" s="26"/>
      <c r="T762" s="26"/>
      <c r="U762" s="5"/>
    </row>
    <row r="763" spans="2:21" ht="14.5" customHeight="1" outlineLevel="1" x14ac:dyDescent="0.35">
      <c r="C763" s="224" t="s">
        <v>160</v>
      </c>
      <c r="D763" s="158" t="s">
        <v>161</v>
      </c>
      <c r="E763" s="68"/>
      <c r="F763" s="130"/>
      <c r="G763" s="130"/>
      <c r="H763" s="130"/>
      <c r="I763" s="130"/>
      <c r="J763" s="130"/>
      <c r="K763" s="130"/>
      <c r="L763" s="130"/>
      <c r="M763" s="68"/>
      <c r="N763" s="130"/>
      <c r="O763" s="130"/>
      <c r="P763" s="130"/>
      <c r="Q763" s="130"/>
      <c r="R763" s="130"/>
      <c r="S763" s="130"/>
      <c r="T763" s="130"/>
    </row>
    <row r="764" spans="2:21" ht="14.5" customHeight="1" outlineLevel="1" x14ac:dyDescent="0.35">
      <c r="C764" s="224"/>
      <c r="D764" s="158" t="s">
        <v>162</v>
      </c>
      <c r="E764" s="68"/>
      <c r="F764" s="26"/>
      <c r="G764" s="26"/>
      <c r="H764" s="26"/>
      <c r="I764" s="26"/>
      <c r="J764" s="26"/>
      <c r="K764" s="26"/>
      <c r="L764" s="26"/>
      <c r="M764" s="68"/>
      <c r="N764" s="26"/>
      <c r="O764" s="26"/>
      <c r="P764" s="26"/>
      <c r="Q764" s="26"/>
      <c r="R764" s="26"/>
      <c r="S764" s="26"/>
      <c r="T764" s="26"/>
    </row>
    <row r="765" spans="2:21" outlineLevel="1" x14ac:dyDescent="0.35">
      <c r="C765" s="224"/>
      <c r="D765" s="158" t="s">
        <v>163</v>
      </c>
      <c r="E765" s="68"/>
      <c r="F765" s="26"/>
      <c r="G765" s="26"/>
      <c r="H765" s="26"/>
      <c r="I765" s="26"/>
      <c r="J765" s="26"/>
      <c r="K765" s="26"/>
      <c r="L765" s="26"/>
      <c r="M765" s="68"/>
      <c r="N765" s="26"/>
      <c r="O765" s="26"/>
      <c r="P765" s="26"/>
      <c r="Q765" s="26"/>
      <c r="R765" s="26"/>
      <c r="S765" s="26"/>
      <c r="T765" s="26"/>
    </row>
    <row r="766" spans="2:21" outlineLevel="1" x14ac:dyDescent="0.35">
      <c r="C766" s="100" t="s">
        <v>164</v>
      </c>
      <c r="D766" s="120" t="s">
        <v>165</v>
      </c>
      <c r="E766" s="68"/>
      <c r="F766" s="26"/>
      <c r="G766" s="26"/>
      <c r="H766" s="26"/>
      <c r="I766" s="26"/>
      <c r="J766" s="26"/>
      <c r="K766" s="26"/>
      <c r="L766" s="26"/>
      <c r="M766" s="68"/>
      <c r="N766" s="26"/>
      <c r="O766" s="26"/>
      <c r="P766" s="26"/>
      <c r="Q766" s="26"/>
      <c r="R766" s="26"/>
      <c r="S766" s="26"/>
      <c r="T766" s="26"/>
    </row>
    <row r="767" spans="2:21" ht="14.5" customHeight="1" outlineLevel="1" x14ac:dyDescent="0.35">
      <c r="C767" s="224" t="s">
        <v>166</v>
      </c>
      <c r="D767" s="158" t="s">
        <v>167</v>
      </c>
      <c r="E767" s="68"/>
      <c r="F767" s="130"/>
      <c r="G767" s="130"/>
      <c r="H767" s="130"/>
      <c r="I767" s="130"/>
      <c r="J767" s="130"/>
      <c r="K767" s="130"/>
      <c r="L767" s="130"/>
      <c r="M767" s="68"/>
      <c r="N767" s="130"/>
      <c r="O767" s="130"/>
      <c r="P767" s="130"/>
      <c r="Q767" s="130"/>
      <c r="R767" s="130"/>
      <c r="S767" s="130"/>
      <c r="T767" s="130"/>
    </row>
    <row r="768" spans="2:21" ht="29" outlineLevel="1" x14ac:dyDescent="0.35">
      <c r="C768" s="224"/>
      <c r="D768" s="158" t="s">
        <v>168</v>
      </c>
      <c r="E768" s="68"/>
      <c r="F768" s="26"/>
      <c r="G768" s="26"/>
      <c r="H768" s="26"/>
      <c r="I768" s="26"/>
      <c r="J768" s="26"/>
      <c r="K768" s="26"/>
      <c r="L768" s="26"/>
      <c r="M768" s="68"/>
      <c r="N768" s="26"/>
      <c r="O768" s="26"/>
      <c r="P768" s="26"/>
      <c r="Q768" s="26"/>
      <c r="R768" s="26"/>
      <c r="S768" s="26"/>
      <c r="T768" s="26"/>
    </row>
    <row r="769" spans="2:21" ht="14.5" customHeight="1" outlineLevel="1" x14ac:dyDescent="0.35">
      <c r="C769" s="231" t="s">
        <v>169</v>
      </c>
      <c r="D769" s="232"/>
      <c r="E769" s="232"/>
      <c r="F769" s="232"/>
      <c r="G769" s="232"/>
      <c r="H769" s="232"/>
      <c r="I769" s="232"/>
      <c r="J769" s="232"/>
      <c r="K769" s="232"/>
      <c r="L769" s="233"/>
      <c r="M769" s="34"/>
      <c r="N769" s="34"/>
      <c r="O769" s="34"/>
      <c r="P769" s="34"/>
      <c r="Q769" s="34"/>
      <c r="R769" s="34"/>
      <c r="S769" s="34"/>
      <c r="T769" s="34"/>
      <c r="U769" s="8"/>
    </row>
    <row r="770" spans="2:21" outlineLevel="1" x14ac:dyDescent="0.35">
      <c r="C770" s="226"/>
      <c r="D770" s="227"/>
      <c r="E770" s="227"/>
      <c r="F770" s="227"/>
      <c r="G770" s="227"/>
      <c r="H770" s="227"/>
      <c r="I770" s="227"/>
      <c r="J770" s="227"/>
      <c r="K770" s="227"/>
      <c r="L770" s="228"/>
      <c r="M770" s="35"/>
      <c r="N770" s="35"/>
      <c r="O770" s="35"/>
      <c r="P770" s="35"/>
      <c r="Q770" s="35"/>
      <c r="R770" s="35"/>
      <c r="S770" s="35"/>
      <c r="T770" s="35"/>
    </row>
    <row r="771" spans="2:21" ht="15.5" x14ac:dyDescent="0.35">
      <c r="B771" s="62"/>
      <c r="C771" s="39" t="str">
        <f>IF(_xlfn.XLOOKUP(B757,' P1 Countries of interest'!$C$17:$C$21,' P1 Countries of interest'!$D$17:$D$21,"",0)="", "Please specificy in P1 if you would like to regional bid in this section","")</f>
        <v>Please specificy in P1 if you would like to regional bid in this section</v>
      </c>
      <c r="D771" s="147"/>
      <c r="E771" s="62"/>
      <c r="F771" s="62"/>
      <c r="G771" s="62"/>
      <c r="H771" s="62"/>
      <c r="I771" s="62"/>
      <c r="J771" s="62"/>
      <c r="K771" s="62"/>
      <c r="L771" s="62"/>
      <c r="M771" s="62"/>
      <c r="N771" s="62"/>
      <c r="O771" s="62"/>
      <c r="P771" s="62"/>
      <c r="Q771" s="62"/>
      <c r="R771" s="62"/>
      <c r="S771" s="62"/>
      <c r="T771" s="62"/>
    </row>
    <row r="774" spans="2:21" ht="28.5" x14ac:dyDescent="0.65">
      <c r="B774" s="58" t="s">
        <v>175</v>
      </c>
      <c r="C774" s="56"/>
      <c r="D774" s="159"/>
      <c r="E774" s="59"/>
      <c r="F774" s="59"/>
      <c r="G774" s="59"/>
      <c r="H774" s="59"/>
      <c r="I774" s="59"/>
      <c r="J774" s="59"/>
      <c r="K774" s="59"/>
      <c r="L774" s="59"/>
      <c r="M774" s="59"/>
      <c r="N774" s="59"/>
      <c r="O774" s="59"/>
      <c r="P774" s="59"/>
      <c r="Q774" s="59"/>
      <c r="R774" s="59"/>
      <c r="S774" s="59"/>
      <c r="T774" s="59"/>
    </row>
    <row r="775" spans="2:21" ht="18.5" x14ac:dyDescent="0.45">
      <c r="B775" s="36" t="s">
        <v>176</v>
      </c>
    </row>
    <row r="776" spans="2:21" ht="21" x14ac:dyDescent="0.5">
      <c r="B776" s="57" t="s">
        <v>177</v>
      </c>
      <c r="C776" s="56"/>
      <c r="D776" s="159"/>
      <c r="E776" s="56"/>
      <c r="F776" s="56"/>
      <c r="G776" s="56"/>
      <c r="H776" s="56"/>
      <c r="I776" s="56"/>
      <c r="J776" s="56"/>
      <c r="K776" s="56"/>
      <c r="L776" s="56"/>
      <c r="M776" s="56"/>
      <c r="N776" s="56"/>
      <c r="O776" s="56"/>
      <c r="P776" s="56"/>
      <c r="Q776" s="56"/>
      <c r="R776" s="56"/>
      <c r="S776" s="56"/>
      <c r="T776" s="56"/>
    </row>
    <row r="777" spans="2:21" ht="15.65" customHeight="1" x14ac:dyDescent="0.45">
      <c r="B777" s="21"/>
      <c r="C777" s="40" t="s">
        <v>178</v>
      </c>
    </row>
    <row r="778" spans="2:21" ht="14.5" customHeight="1" outlineLevel="1" x14ac:dyDescent="0.35">
      <c r="B778" s="21"/>
      <c r="C778" s="225" t="str">
        <f>B776</f>
        <v>Ceiling price for future PEPFAR supported countries</v>
      </c>
      <c r="D778" s="160"/>
      <c r="E778" s="68"/>
      <c r="F778" s="220" t="s">
        <v>143</v>
      </c>
      <c r="G778" s="220"/>
      <c r="H778" s="220"/>
      <c r="I778" s="220"/>
      <c r="J778" s="220"/>
      <c r="K778" s="220"/>
      <c r="L778" s="220"/>
      <c r="M778" s="68"/>
      <c r="N778" s="220" t="s">
        <v>144</v>
      </c>
      <c r="O778" s="220"/>
      <c r="P778" s="220"/>
      <c r="Q778" s="220"/>
      <c r="R778" s="220"/>
      <c r="S778" s="220"/>
      <c r="T778" s="220"/>
      <c r="U778" s="5"/>
    </row>
    <row r="779" spans="2:21" outlineLevel="1" x14ac:dyDescent="0.35">
      <c r="C779" s="221"/>
      <c r="D779" s="221" t="s">
        <v>145</v>
      </c>
      <c r="E779" s="68"/>
      <c r="F779" s="223" t="s">
        <v>146</v>
      </c>
      <c r="G779" s="223"/>
      <c r="H779" s="223"/>
      <c r="I779" s="223"/>
      <c r="J779" s="223"/>
      <c r="K779" s="223"/>
      <c r="L779" s="223"/>
      <c r="M779" s="68"/>
      <c r="N779" s="223" t="s">
        <v>147</v>
      </c>
      <c r="O779" s="223"/>
      <c r="P779" s="223"/>
      <c r="Q779" s="223"/>
      <c r="R779" s="223"/>
      <c r="S779" s="223"/>
      <c r="T779" s="223"/>
      <c r="U779" s="5"/>
    </row>
    <row r="780" spans="2:21" outlineLevel="1" x14ac:dyDescent="0.35">
      <c r="C780" s="222"/>
      <c r="D780" s="222"/>
      <c r="E780" s="68"/>
      <c r="F780" s="7" t="s">
        <v>148</v>
      </c>
      <c r="G780" s="7" t="s">
        <v>149</v>
      </c>
      <c r="H780" s="7" t="s">
        <v>150</v>
      </c>
      <c r="I780" s="7" t="s">
        <v>151</v>
      </c>
      <c r="J780" s="7" t="s">
        <v>152</v>
      </c>
      <c r="K780" s="7" t="s">
        <v>153</v>
      </c>
      <c r="L780" s="7" t="s">
        <v>154</v>
      </c>
      <c r="M780" s="68"/>
      <c r="N780" s="7" t="s">
        <v>155</v>
      </c>
      <c r="O780" s="7" t="s">
        <v>150</v>
      </c>
      <c r="P780" s="7" t="s">
        <v>151</v>
      </c>
      <c r="Q780" s="7" t="s">
        <v>152</v>
      </c>
      <c r="R780" s="7" t="s">
        <v>153</v>
      </c>
      <c r="S780" s="7" t="s">
        <v>156</v>
      </c>
      <c r="T780" s="7" t="s">
        <v>157</v>
      </c>
      <c r="U780" s="5"/>
    </row>
    <row r="781" spans="2:21" outlineLevel="1" x14ac:dyDescent="0.35">
      <c r="C781" s="99" t="s">
        <v>158</v>
      </c>
      <c r="D781" s="158" t="s">
        <v>159</v>
      </c>
      <c r="E781" s="68"/>
      <c r="F781" s="26"/>
      <c r="G781" s="26"/>
      <c r="H781" s="26"/>
      <c r="I781" s="26"/>
      <c r="J781" s="26"/>
      <c r="K781" s="26"/>
      <c r="L781" s="26"/>
      <c r="M781" s="68"/>
      <c r="N781" s="26"/>
      <c r="O781" s="26"/>
      <c r="P781" s="26"/>
      <c r="Q781" s="26"/>
      <c r="R781" s="26"/>
      <c r="S781" s="26"/>
      <c r="T781" s="26"/>
      <c r="U781" s="5"/>
    </row>
    <row r="782" spans="2:21" outlineLevel="1" x14ac:dyDescent="0.35">
      <c r="C782" s="224" t="s">
        <v>160</v>
      </c>
      <c r="D782" s="158" t="s">
        <v>161</v>
      </c>
      <c r="E782" s="68"/>
      <c r="F782" s="130"/>
      <c r="G782" s="130"/>
      <c r="H782" s="130"/>
      <c r="I782" s="130"/>
      <c r="J782" s="130"/>
      <c r="K782" s="130"/>
      <c r="L782" s="130"/>
      <c r="M782" s="68"/>
      <c r="N782" s="130"/>
      <c r="O782" s="130"/>
      <c r="P782" s="130"/>
      <c r="Q782" s="130"/>
      <c r="R782" s="130"/>
      <c r="S782" s="130"/>
      <c r="T782" s="130"/>
    </row>
    <row r="783" spans="2:21" ht="14.5" customHeight="1" outlineLevel="1" x14ac:dyDescent="0.35">
      <c r="C783" s="224"/>
      <c r="D783" s="158" t="s">
        <v>162</v>
      </c>
      <c r="E783" s="68"/>
      <c r="F783" s="26"/>
      <c r="G783" s="26"/>
      <c r="H783" s="26"/>
      <c r="I783" s="26"/>
      <c r="J783" s="26"/>
      <c r="K783" s="26"/>
      <c r="L783" s="26"/>
      <c r="M783" s="68"/>
      <c r="N783" s="26"/>
      <c r="O783" s="26"/>
      <c r="P783" s="26"/>
      <c r="Q783" s="26"/>
      <c r="R783" s="26"/>
      <c r="S783" s="26"/>
      <c r="T783" s="26"/>
    </row>
    <row r="784" spans="2:21" outlineLevel="1" x14ac:dyDescent="0.35">
      <c r="C784" s="224"/>
      <c r="D784" s="158" t="s">
        <v>163</v>
      </c>
      <c r="E784" s="68"/>
      <c r="F784" s="26"/>
      <c r="G784" s="26"/>
      <c r="H784" s="26"/>
      <c r="I784" s="26"/>
      <c r="J784" s="26"/>
      <c r="K784" s="26"/>
      <c r="L784" s="26"/>
      <c r="M784" s="68"/>
      <c r="N784" s="26"/>
      <c r="O784" s="26"/>
      <c r="P784" s="26"/>
      <c r="Q784" s="26"/>
      <c r="R784" s="26"/>
      <c r="S784" s="26"/>
      <c r="T784" s="26"/>
    </row>
    <row r="785" spans="3:21" outlineLevel="1" x14ac:dyDescent="0.35">
      <c r="C785" s="100" t="s">
        <v>164</v>
      </c>
      <c r="D785" s="120" t="s">
        <v>165</v>
      </c>
      <c r="E785" s="68"/>
      <c r="F785" s="26"/>
      <c r="G785" s="26"/>
      <c r="H785" s="26"/>
      <c r="I785" s="26"/>
      <c r="J785" s="26"/>
      <c r="K785" s="26"/>
      <c r="L785" s="26"/>
      <c r="M785" s="68"/>
      <c r="N785" s="26"/>
      <c r="O785" s="26"/>
      <c r="P785" s="26"/>
      <c r="Q785" s="26"/>
      <c r="R785" s="26"/>
      <c r="S785" s="26"/>
      <c r="T785" s="26"/>
    </row>
    <row r="786" spans="3:21" outlineLevel="1" x14ac:dyDescent="0.35">
      <c r="C786" s="224" t="s">
        <v>166</v>
      </c>
      <c r="D786" s="158" t="s">
        <v>167</v>
      </c>
      <c r="E786" s="68"/>
      <c r="F786" s="130"/>
      <c r="G786" s="130"/>
      <c r="H786" s="130"/>
      <c r="I786" s="130"/>
      <c r="J786" s="130"/>
      <c r="K786" s="130"/>
      <c r="L786" s="130"/>
      <c r="M786" s="68"/>
      <c r="N786" s="130"/>
      <c r="O786" s="130"/>
      <c r="P786" s="130"/>
      <c r="Q786" s="130"/>
      <c r="R786" s="130"/>
      <c r="S786" s="130"/>
      <c r="T786" s="130"/>
    </row>
    <row r="787" spans="3:21" ht="29" outlineLevel="1" x14ac:dyDescent="0.35">
      <c r="C787" s="224"/>
      <c r="D787" s="119" t="s">
        <v>168</v>
      </c>
      <c r="E787" s="68"/>
      <c r="F787" s="26"/>
      <c r="G787" s="26"/>
      <c r="H787" s="26"/>
      <c r="I787" s="26"/>
      <c r="J787" s="26"/>
      <c r="K787" s="26"/>
      <c r="L787" s="26"/>
      <c r="M787" s="68"/>
      <c r="N787" s="26"/>
      <c r="O787" s="26"/>
      <c r="P787" s="26"/>
      <c r="Q787" s="26"/>
      <c r="R787" s="26"/>
      <c r="S787" s="26"/>
      <c r="T787" s="26"/>
    </row>
    <row r="788" spans="3:21" ht="14.5" customHeight="1" outlineLevel="1" x14ac:dyDescent="0.35">
      <c r="C788" s="231" t="s">
        <v>169</v>
      </c>
      <c r="D788" s="232"/>
      <c r="E788" s="232"/>
      <c r="F788" s="232"/>
      <c r="G788" s="232"/>
      <c r="H788" s="232"/>
      <c r="I788" s="232"/>
      <c r="J788" s="232"/>
      <c r="K788" s="232"/>
      <c r="L788" s="233"/>
      <c r="M788" s="34"/>
      <c r="N788" s="34"/>
      <c r="O788" s="34"/>
      <c r="P788" s="34"/>
      <c r="Q788" s="34"/>
      <c r="R788" s="34"/>
      <c r="S788" s="34"/>
      <c r="T788" s="34"/>
      <c r="U788" s="8"/>
    </row>
    <row r="789" spans="3:21" outlineLevel="1" x14ac:dyDescent="0.35">
      <c r="C789" s="226"/>
      <c r="D789" s="227"/>
      <c r="E789" s="227"/>
      <c r="F789" s="227"/>
      <c r="G789" s="227"/>
      <c r="H789" s="227"/>
      <c r="I789" s="227"/>
      <c r="J789" s="227"/>
      <c r="K789" s="227"/>
      <c r="L789" s="228"/>
      <c r="M789" s="35"/>
      <c r="N789" s="35"/>
      <c r="O789" s="35"/>
      <c r="P789" s="35"/>
      <c r="Q789" s="35"/>
      <c r="R789" s="35"/>
      <c r="S789" s="35"/>
      <c r="T789" s="35"/>
    </row>
    <row r="790" spans="3:21" ht="18.5" x14ac:dyDescent="0.45">
      <c r="C790" s="36"/>
    </row>
  </sheetData>
  <mergeCells count="480">
    <mergeCell ref="C789:L789"/>
    <mergeCell ref="C690:L690"/>
    <mergeCell ref="C668:C670"/>
    <mergeCell ref="C674:L674"/>
    <mergeCell ref="C675:L675"/>
    <mergeCell ref="C733:C735"/>
    <mergeCell ref="C782:C784"/>
    <mergeCell ref="C788:L788"/>
    <mergeCell ref="C683:C685"/>
    <mergeCell ref="C689:L689"/>
    <mergeCell ref="C703:C705"/>
    <mergeCell ref="C718:C720"/>
    <mergeCell ref="C748:C750"/>
    <mergeCell ref="C740:L740"/>
    <mergeCell ref="F744:L744"/>
    <mergeCell ref="C745:C746"/>
    <mergeCell ref="D745:D746"/>
    <mergeCell ref="F745:L745"/>
    <mergeCell ref="C752:C753"/>
    <mergeCell ref="C754:L754"/>
    <mergeCell ref="C763:C765"/>
    <mergeCell ref="C755:L755"/>
    <mergeCell ref="F759:L759"/>
    <mergeCell ref="F680:L680"/>
    <mergeCell ref="C642:C643"/>
    <mergeCell ref="C644:L644"/>
    <mergeCell ref="C645:L645"/>
    <mergeCell ref="C653:C655"/>
    <mergeCell ref="C659:L659"/>
    <mergeCell ref="C660:L660"/>
    <mergeCell ref="F649:L649"/>
    <mergeCell ref="N649:T649"/>
    <mergeCell ref="C650:C651"/>
    <mergeCell ref="D650:D651"/>
    <mergeCell ref="F650:L650"/>
    <mergeCell ref="N650:T650"/>
    <mergeCell ref="C657:C658"/>
    <mergeCell ref="C623:C625"/>
    <mergeCell ref="C620:C621"/>
    <mergeCell ref="D620:D621"/>
    <mergeCell ref="F620:L620"/>
    <mergeCell ref="N620:T620"/>
    <mergeCell ref="C627:C628"/>
    <mergeCell ref="C629:L629"/>
    <mergeCell ref="C630:L630"/>
    <mergeCell ref="C638:C640"/>
    <mergeCell ref="F634:L634"/>
    <mergeCell ref="N634:T634"/>
    <mergeCell ref="C635:C636"/>
    <mergeCell ref="D635:D636"/>
    <mergeCell ref="F635:L635"/>
    <mergeCell ref="N635:T635"/>
    <mergeCell ref="C570:L570"/>
    <mergeCell ref="C567:C568"/>
    <mergeCell ref="F574:L574"/>
    <mergeCell ref="C608:C610"/>
    <mergeCell ref="C593:C595"/>
    <mergeCell ref="C599:L599"/>
    <mergeCell ref="C600:L600"/>
    <mergeCell ref="C578:C580"/>
    <mergeCell ref="C584:L584"/>
    <mergeCell ref="C585:L585"/>
    <mergeCell ref="C597:C598"/>
    <mergeCell ref="F604:L604"/>
    <mergeCell ref="F559:L559"/>
    <mergeCell ref="N559:T559"/>
    <mergeCell ref="C560:C561"/>
    <mergeCell ref="D560:D561"/>
    <mergeCell ref="F560:L560"/>
    <mergeCell ref="N560:T560"/>
    <mergeCell ref="C554:L554"/>
    <mergeCell ref="C563:C565"/>
    <mergeCell ref="C569:L569"/>
    <mergeCell ref="C548:C550"/>
    <mergeCell ref="C555:L555"/>
    <mergeCell ref="F544:L544"/>
    <mergeCell ref="N544:T544"/>
    <mergeCell ref="C545:C546"/>
    <mergeCell ref="D545:D546"/>
    <mergeCell ref="F545:L545"/>
    <mergeCell ref="N545:T545"/>
    <mergeCell ref="C552:C553"/>
    <mergeCell ref="C529:C531"/>
    <mergeCell ref="C535:L535"/>
    <mergeCell ref="C536:L536"/>
    <mergeCell ref="F525:L525"/>
    <mergeCell ref="N525:T525"/>
    <mergeCell ref="C526:C527"/>
    <mergeCell ref="D526:D527"/>
    <mergeCell ref="F526:L526"/>
    <mergeCell ref="N526:T526"/>
    <mergeCell ref="C533:C534"/>
    <mergeCell ref="C514:C516"/>
    <mergeCell ref="C520:L520"/>
    <mergeCell ref="C521:L521"/>
    <mergeCell ref="F510:L510"/>
    <mergeCell ref="N510:T510"/>
    <mergeCell ref="C511:C512"/>
    <mergeCell ref="D511:D512"/>
    <mergeCell ref="F511:L511"/>
    <mergeCell ref="N511:T511"/>
    <mergeCell ref="C518:C519"/>
    <mergeCell ref="C499:C501"/>
    <mergeCell ref="C505:L505"/>
    <mergeCell ref="C506:L506"/>
    <mergeCell ref="F495:L495"/>
    <mergeCell ref="N495:T495"/>
    <mergeCell ref="C496:C497"/>
    <mergeCell ref="D496:D497"/>
    <mergeCell ref="F496:L496"/>
    <mergeCell ref="N496:T496"/>
    <mergeCell ref="C503:C504"/>
    <mergeCell ref="C484:C486"/>
    <mergeCell ref="C490:L490"/>
    <mergeCell ref="C491:L491"/>
    <mergeCell ref="F480:L480"/>
    <mergeCell ref="N480:T480"/>
    <mergeCell ref="C481:C482"/>
    <mergeCell ref="D481:D482"/>
    <mergeCell ref="F481:L481"/>
    <mergeCell ref="N481:T481"/>
    <mergeCell ref="C488:C489"/>
    <mergeCell ref="C469:C471"/>
    <mergeCell ref="C475:L475"/>
    <mergeCell ref="C476:L476"/>
    <mergeCell ref="F465:L465"/>
    <mergeCell ref="N465:T465"/>
    <mergeCell ref="C466:C467"/>
    <mergeCell ref="D466:D467"/>
    <mergeCell ref="F466:L466"/>
    <mergeCell ref="N466:T466"/>
    <mergeCell ref="C473:C474"/>
    <mergeCell ref="C454:C456"/>
    <mergeCell ref="C460:L460"/>
    <mergeCell ref="C461:L461"/>
    <mergeCell ref="F450:L450"/>
    <mergeCell ref="N450:T450"/>
    <mergeCell ref="C451:C452"/>
    <mergeCell ref="D451:D452"/>
    <mergeCell ref="F451:L451"/>
    <mergeCell ref="N451:T451"/>
    <mergeCell ref="C458:C459"/>
    <mergeCell ref="C439:C441"/>
    <mergeCell ref="C445:L445"/>
    <mergeCell ref="C446:L446"/>
    <mergeCell ref="F435:L435"/>
    <mergeCell ref="N435:T435"/>
    <mergeCell ref="C436:C437"/>
    <mergeCell ref="D436:D437"/>
    <mergeCell ref="F436:L436"/>
    <mergeCell ref="N436:T436"/>
    <mergeCell ref="C443:C444"/>
    <mergeCell ref="C430:L430"/>
    <mergeCell ref="C431:L431"/>
    <mergeCell ref="F420:L420"/>
    <mergeCell ref="N420:T420"/>
    <mergeCell ref="C421:C422"/>
    <mergeCell ref="D421:D422"/>
    <mergeCell ref="F421:L421"/>
    <mergeCell ref="N421:T421"/>
    <mergeCell ref="C428:C429"/>
    <mergeCell ref="C409:C411"/>
    <mergeCell ref="C415:L415"/>
    <mergeCell ref="C416:L416"/>
    <mergeCell ref="C406:C407"/>
    <mergeCell ref="D406:D407"/>
    <mergeCell ref="F406:L406"/>
    <mergeCell ref="N406:T406"/>
    <mergeCell ref="C413:C414"/>
    <mergeCell ref="C424:C426"/>
    <mergeCell ref="F51:L51"/>
    <mergeCell ref="N51:T51"/>
    <mergeCell ref="C286:C287"/>
    <mergeCell ref="C312:C314"/>
    <mergeCell ref="C160:C162"/>
    <mergeCell ref="C282:C284"/>
    <mergeCell ref="C318:L318"/>
    <mergeCell ref="C319:L319"/>
    <mergeCell ref="C145:C147"/>
    <mergeCell ref="C297:C299"/>
    <mergeCell ref="C303:L303"/>
    <mergeCell ref="C304:L304"/>
    <mergeCell ref="C288:L288"/>
    <mergeCell ref="C289:L289"/>
    <mergeCell ref="C267:C269"/>
    <mergeCell ref="C273:L273"/>
    <mergeCell ref="C274:L274"/>
    <mergeCell ref="C258:L258"/>
    <mergeCell ref="C259:L259"/>
    <mergeCell ref="C271:C272"/>
    <mergeCell ref="F278:L278"/>
    <mergeCell ref="D52:D53"/>
    <mergeCell ref="F52:L52"/>
    <mergeCell ref="N52:T52"/>
    <mergeCell ref="C157:C158"/>
    <mergeCell ref="D157:D158"/>
    <mergeCell ref="C243:L243"/>
    <mergeCell ref="C244:L244"/>
    <mergeCell ref="F233:L233"/>
    <mergeCell ref="N233:T233"/>
    <mergeCell ref="C234:C235"/>
    <mergeCell ref="D234:D235"/>
    <mergeCell ref="F234:L234"/>
    <mergeCell ref="N234:T234"/>
    <mergeCell ref="C241:C242"/>
    <mergeCell ref="C237:C239"/>
    <mergeCell ref="C213:L213"/>
    <mergeCell ref="C214:L214"/>
    <mergeCell ref="C219:C220"/>
    <mergeCell ref="C211:C212"/>
    <mergeCell ref="C222:C224"/>
    <mergeCell ref="C228:L228"/>
    <mergeCell ref="C55:C57"/>
    <mergeCell ref="C59:C60"/>
    <mergeCell ref="C62:L62"/>
    <mergeCell ref="C61:L61"/>
    <mergeCell ref="F66:L66"/>
    <mergeCell ref="N66:T66"/>
    <mergeCell ref="C52:C53"/>
    <mergeCell ref="C67:C68"/>
    <mergeCell ref="D67:D68"/>
    <mergeCell ref="F67:L67"/>
    <mergeCell ref="N67:T67"/>
    <mergeCell ref="C70:C72"/>
    <mergeCell ref="C76:L76"/>
    <mergeCell ref="F96:L96"/>
    <mergeCell ref="N96:T96"/>
    <mergeCell ref="C97:C98"/>
    <mergeCell ref="D97:D98"/>
    <mergeCell ref="F97:L97"/>
    <mergeCell ref="N97:T97"/>
    <mergeCell ref="C104:C105"/>
    <mergeCell ref="C82:C83"/>
    <mergeCell ref="D82:D83"/>
    <mergeCell ref="F82:L82"/>
    <mergeCell ref="N82:T82"/>
    <mergeCell ref="C89:C90"/>
    <mergeCell ref="C92:L92"/>
    <mergeCell ref="C85:C87"/>
    <mergeCell ref="C91:L91"/>
    <mergeCell ref="C74:C75"/>
    <mergeCell ref="C77:L77"/>
    <mergeCell ref="F81:L81"/>
    <mergeCell ref="N81:T81"/>
    <mergeCell ref="C106:L106"/>
    <mergeCell ref="C107:L107"/>
    <mergeCell ref="C100:C102"/>
    <mergeCell ref="F111:L111"/>
    <mergeCell ref="N111:T111"/>
    <mergeCell ref="C112:C113"/>
    <mergeCell ref="D112:D113"/>
    <mergeCell ref="F112:L112"/>
    <mergeCell ref="N112:T112"/>
    <mergeCell ref="C119:C120"/>
    <mergeCell ref="C121:L121"/>
    <mergeCell ref="C122:L122"/>
    <mergeCell ref="C115:C117"/>
    <mergeCell ref="F126:L126"/>
    <mergeCell ref="N126:T126"/>
    <mergeCell ref="C127:C128"/>
    <mergeCell ref="D127:D128"/>
    <mergeCell ref="F127:L127"/>
    <mergeCell ref="N127:T127"/>
    <mergeCell ref="C134:C135"/>
    <mergeCell ref="C136:L136"/>
    <mergeCell ref="C137:L137"/>
    <mergeCell ref="C130:C132"/>
    <mergeCell ref="F141:L141"/>
    <mergeCell ref="N141:T141"/>
    <mergeCell ref="C142:C143"/>
    <mergeCell ref="D142:D143"/>
    <mergeCell ref="F142:L142"/>
    <mergeCell ref="N142:T142"/>
    <mergeCell ref="C149:C150"/>
    <mergeCell ref="C151:L151"/>
    <mergeCell ref="C152:L152"/>
    <mergeCell ref="N368:T368"/>
    <mergeCell ref="C369:C370"/>
    <mergeCell ref="D369:D370"/>
    <mergeCell ref="F369:L369"/>
    <mergeCell ref="N369:T369"/>
    <mergeCell ref="C376:C377"/>
    <mergeCell ref="C192:C194"/>
    <mergeCell ref="C198:L198"/>
    <mergeCell ref="C199:L199"/>
    <mergeCell ref="C204:C205"/>
    <mergeCell ref="D204:D205"/>
    <mergeCell ref="F204:L204"/>
    <mergeCell ref="N204:T204"/>
    <mergeCell ref="C183:L183"/>
    <mergeCell ref="C184:L184"/>
    <mergeCell ref="C196:C197"/>
    <mergeCell ref="F203:L203"/>
    <mergeCell ref="N203:T203"/>
    <mergeCell ref="C207:C209"/>
    <mergeCell ref="C226:C227"/>
    <mergeCell ref="C229:L229"/>
    <mergeCell ref="C379:L379"/>
    <mergeCell ref="F156:L156"/>
    <mergeCell ref="N156:T156"/>
    <mergeCell ref="C372:C374"/>
    <mergeCell ref="C177:C179"/>
    <mergeCell ref="F188:L188"/>
    <mergeCell ref="N188:T188"/>
    <mergeCell ref="C189:C190"/>
    <mergeCell ref="D189:D190"/>
    <mergeCell ref="F189:L189"/>
    <mergeCell ref="N189:T189"/>
    <mergeCell ref="N157:T157"/>
    <mergeCell ref="C164:C165"/>
    <mergeCell ref="C166:L166"/>
    <mergeCell ref="C167:L167"/>
    <mergeCell ref="F173:L173"/>
    <mergeCell ref="N173:T173"/>
    <mergeCell ref="C174:C175"/>
    <mergeCell ref="D174:D175"/>
    <mergeCell ref="F174:L174"/>
    <mergeCell ref="N174:T174"/>
    <mergeCell ref="F157:L157"/>
    <mergeCell ref="C181:C182"/>
    <mergeCell ref="F368:L368"/>
    <mergeCell ref="N248:T248"/>
    <mergeCell ref="D219:D220"/>
    <mergeCell ref="F218:L218"/>
    <mergeCell ref="F219:L219"/>
    <mergeCell ref="N218:T218"/>
    <mergeCell ref="N219:T219"/>
    <mergeCell ref="F263:L263"/>
    <mergeCell ref="N263:T263"/>
    <mergeCell ref="C378:L378"/>
    <mergeCell ref="C249:C250"/>
    <mergeCell ref="D249:D250"/>
    <mergeCell ref="F249:L249"/>
    <mergeCell ref="F248:L248"/>
    <mergeCell ref="N249:T249"/>
    <mergeCell ref="C327:C329"/>
    <mergeCell ref="C331:C332"/>
    <mergeCell ref="F338:L338"/>
    <mergeCell ref="N338:T338"/>
    <mergeCell ref="C339:C340"/>
    <mergeCell ref="D339:D340"/>
    <mergeCell ref="F339:L339"/>
    <mergeCell ref="N339:T339"/>
    <mergeCell ref="C346:C347"/>
    <mergeCell ref="C264:C265"/>
    <mergeCell ref="D264:D265"/>
    <mergeCell ref="F264:L264"/>
    <mergeCell ref="N264:T264"/>
    <mergeCell ref="C252:C254"/>
    <mergeCell ref="F293:L293"/>
    <mergeCell ref="N293:T293"/>
    <mergeCell ref="N278:T278"/>
    <mergeCell ref="C279:C280"/>
    <mergeCell ref="D279:D280"/>
    <mergeCell ref="F279:L279"/>
    <mergeCell ref="N279:T279"/>
    <mergeCell ref="C256:C257"/>
    <mergeCell ref="C294:C295"/>
    <mergeCell ref="D294:D295"/>
    <mergeCell ref="F294:L294"/>
    <mergeCell ref="N294:T294"/>
    <mergeCell ref="C301:C302"/>
    <mergeCell ref="F308:L308"/>
    <mergeCell ref="N308:T308"/>
    <mergeCell ref="C309:C310"/>
    <mergeCell ref="D309:D310"/>
    <mergeCell ref="F309:L309"/>
    <mergeCell ref="N309:T309"/>
    <mergeCell ref="C316:C317"/>
    <mergeCell ref="F323:L323"/>
    <mergeCell ref="N323:T323"/>
    <mergeCell ref="C324:C325"/>
    <mergeCell ref="D324:D325"/>
    <mergeCell ref="F324:L324"/>
    <mergeCell ref="N324:T324"/>
    <mergeCell ref="C361:C362"/>
    <mergeCell ref="F388:L388"/>
    <mergeCell ref="N388:T388"/>
    <mergeCell ref="F353:L353"/>
    <mergeCell ref="N353:T353"/>
    <mergeCell ref="C354:C355"/>
    <mergeCell ref="D354:D355"/>
    <mergeCell ref="F354:L354"/>
    <mergeCell ref="N354:T354"/>
    <mergeCell ref="C363:L363"/>
    <mergeCell ref="C364:L364"/>
    <mergeCell ref="C348:L348"/>
    <mergeCell ref="C349:L349"/>
    <mergeCell ref="C357:C359"/>
    <mergeCell ref="C333:L333"/>
    <mergeCell ref="C334:L334"/>
    <mergeCell ref="C342:C344"/>
    <mergeCell ref="C389:C390"/>
    <mergeCell ref="D389:D390"/>
    <mergeCell ref="F389:L389"/>
    <mergeCell ref="N389:T389"/>
    <mergeCell ref="C396:C397"/>
    <mergeCell ref="F405:L405"/>
    <mergeCell ref="N405:T405"/>
    <mergeCell ref="C392:C394"/>
    <mergeCell ref="C398:L398"/>
    <mergeCell ref="C399:L399"/>
    <mergeCell ref="N574:T574"/>
    <mergeCell ref="C575:C576"/>
    <mergeCell ref="D575:D576"/>
    <mergeCell ref="F575:L575"/>
    <mergeCell ref="N575:T575"/>
    <mergeCell ref="C582:C583"/>
    <mergeCell ref="F589:L589"/>
    <mergeCell ref="N589:T589"/>
    <mergeCell ref="C590:C591"/>
    <mergeCell ref="D590:D591"/>
    <mergeCell ref="F590:L590"/>
    <mergeCell ref="N590:T590"/>
    <mergeCell ref="N604:T604"/>
    <mergeCell ref="C605:C606"/>
    <mergeCell ref="D605:D606"/>
    <mergeCell ref="F605:L605"/>
    <mergeCell ref="N605:T605"/>
    <mergeCell ref="C612:C613"/>
    <mergeCell ref="F619:L619"/>
    <mergeCell ref="N619:T619"/>
    <mergeCell ref="C614:L614"/>
    <mergeCell ref="C615:L615"/>
    <mergeCell ref="N680:T680"/>
    <mergeCell ref="F664:L664"/>
    <mergeCell ref="C687:C688"/>
    <mergeCell ref="F699:L699"/>
    <mergeCell ref="N699:T699"/>
    <mergeCell ref="C700:C701"/>
    <mergeCell ref="D700:D701"/>
    <mergeCell ref="F700:L700"/>
    <mergeCell ref="N700:T700"/>
    <mergeCell ref="N664:T664"/>
    <mergeCell ref="C665:C666"/>
    <mergeCell ref="D665:D666"/>
    <mergeCell ref="F665:L665"/>
    <mergeCell ref="N665:T665"/>
    <mergeCell ref="C672:C673"/>
    <mergeCell ref="F679:L679"/>
    <mergeCell ref="N679:T679"/>
    <mergeCell ref="C680:C681"/>
    <mergeCell ref="D680:D681"/>
    <mergeCell ref="C767:C768"/>
    <mergeCell ref="C769:L769"/>
    <mergeCell ref="C707:C708"/>
    <mergeCell ref="C709:L709"/>
    <mergeCell ref="C710:L710"/>
    <mergeCell ref="F714:L714"/>
    <mergeCell ref="N714:T714"/>
    <mergeCell ref="C715:C716"/>
    <mergeCell ref="D715:D716"/>
    <mergeCell ref="F715:L715"/>
    <mergeCell ref="N715:T715"/>
    <mergeCell ref="C722:C723"/>
    <mergeCell ref="C724:L724"/>
    <mergeCell ref="F778:L778"/>
    <mergeCell ref="N778:T778"/>
    <mergeCell ref="D779:D780"/>
    <mergeCell ref="F779:L779"/>
    <mergeCell ref="N779:T779"/>
    <mergeCell ref="C786:C787"/>
    <mergeCell ref="C778:C780"/>
    <mergeCell ref="C725:L725"/>
    <mergeCell ref="F729:L729"/>
    <mergeCell ref="N729:T729"/>
    <mergeCell ref="C730:C731"/>
    <mergeCell ref="D730:D731"/>
    <mergeCell ref="F730:L730"/>
    <mergeCell ref="N730:T730"/>
    <mergeCell ref="C737:C738"/>
    <mergeCell ref="C739:L739"/>
    <mergeCell ref="N744:T744"/>
    <mergeCell ref="N745:T745"/>
    <mergeCell ref="N759:T759"/>
    <mergeCell ref="D760:D761"/>
    <mergeCell ref="F760:L760"/>
    <mergeCell ref="N760:T760"/>
    <mergeCell ref="C760:C761"/>
    <mergeCell ref="C770:L770"/>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1" id="{E300F099-67D6-4266-9B8E-A3B0D1D6A5CB}">
            <xm:f>IF(OR(' P1 Countries of interest'!$E$39="No bid",' P1 Countries of interest'!$E$39="Regional"),1,0)</xm:f>
            <x14:dxf>
              <fill>
                <patternFill>
                  <bgColor theme="6" tint="0.39994506668294322"/>
                </patternFill>
              </fill>
            </x14:dxf>
          </x14:cfRule>
          <xm:sqref>N781:N787</xm:sqref>
        </x14:conditionalFormatting>
        <x14:conditionalFormatting xmlns:xm="http://schemas.microsoft.com/office/excel/2006/main">
          <x14:cfRule type="expression" priority="53" id="{99B41D40-57C6-4FB7-8595-5D57E12A1AE8}">
            <xm:f>IF(OR(' P1 Countries of interest'!$E$39="No bid",' P1 Countries of interest'!$E$39="Regional"),1,0)</xm:f>
            <x14:dxf>
              <fill>
                <patternFill>
                  <bgColor theme="6" tint="0.39994506668294322"/>
                </patternFill>
              </fill>
            </x14:dxf>
          </x14:cfRule>
          <xm:sqref>O781:T787</xm:sqref>
        </x14:conditionalFormatting>
        <x14:conditionalFormatting xmlns:xm="http://schemas.microsoft.com/office/excel/2006/main">
          <x14:cfRule type="expression" priority="52" id="{9BE7CC77-9921-4759-95B9-4EEAADB319CD}">
            <xm:f>IF(OR(' P1 Countries of interest'!$E$39="No bid",' P1 Countries of interest'!$E$39="Regional"),1,0)</xm:f>
            <x14:dxf>
              <fill>
                <patternFill>
                  <bgColor theme="6" tint="0.39994506668294322"/>
                </patternFill>
              </fill>
            </x14:dxf>
          </x14:cfRule>
          <xm:sqref>F781:L787</xm:sqref>
        </x14:conditionalFormatting>
        <x14:conditionalFormatting xmlns:xm="http://schemas.microsoft.com/office/excel/2006/main">
          <x14:cfRule type="expression" priority="43" id="{41330A55-1DB0-40D9-A271-ED08D6B74FBD}">
            <xm:f>IF(OR(' P1 Countries of interest'!$E$26="No bid",' P1 Countries of interest'!$E$26="Regional"),1,0)</xm:f>
            <x14:dxf>
              <font>
                <color theme="2" tint="-0.499984740745262"/>
              </font>
              <fill>
                <patternFill>
                  <bgColor theme="2" tint="-9.9948118533890809E-2"/>
                </patternFill>
              </fill>
            </x14:dxf>
          </x14:cfRule>
          <xm:sqref>C51:T62</xm:sqref>
        </x14:conditionalFormatting>
        <x14:conditionalFormatting xmlns:xm="http://schemas.microsoft.com/office/excel/2006/main">
          <x14:cfRule type="expression" priority="42" id="{A0361783-4163-4ED0-8551-4C063D9627B0}">
            <xm:f>IF(OR(' P1 Countries of interest'!$E$27="No bid",' P1 Countries of interest'!$E$27="Regional"),1,0)</xm:f>
            <x14:dxf>
              <font>
                <color theme="2" tint="-0.499984740745262"/>
              </font>
              <fill>
                <patternFill>
                  <bgColor theme="2" tint="-9.9948118533890809E-2"/>
                </patternFill>
              </fill>
            </x14:dxf>
          </x14:cfRule>
          <xm:sqref>C65:T77</xm:sqref>
        </x14:conditionalFormatting>
        <x14:conditionalFormatting xmlns:xm="http://schemas.microsoft.com/office/excel/2006/main">
          <x14:cfRule type="expression" priority="41" id="{9EFDF2B5-BD92-4887-B5BE-BED98808615F}">
            <xm:f>IF(OR(' P1 Countries of interest'!$E$28="No bid",' P1 Countries of interest'!$E$28="Regional"),1,0)</xm:f>
            <x14:dxf>
              <font>
                <color theme="2" tint="-0.499984740745262"/>
              </font>
              <fill>
                <patternFill>
                  <bgColor theme="2" tint="-9.9948118533890809E-2"/>
                </patternFill>
              </fill>
            </x14:dxf>
          </x14:cfRule>
          <xm:sqref>C81:T92</xm:sqref>
        </x14:conditionalFormatting>
        <x14:conditionalFormatting xmlns:xm="http://schemas.microsoft.com/office/excel/2006/main">
          <x14:cfRule type="expression" priority="40" id="{DE529660-9EDF-4CBD-9902-80CAE29EBFD6}">
            <xm:f>IF(OR(' P1 Countries of interest'!$E$29="No bid",' P1 Countries of interest'!$E$29="Regional"),1,0)</xm:f>
            <x14:dxf>
              <font>
                <color theme="2" tint="-0.499984740745262"/>
              </font>
              <fill>
                <patternFill>
                  <bgColor theme="2" tint="-9.9948118533890809E-2"/>
                </patternFill>
              </fill>
            </x14:dxf>
          </x14:cfRule>
          <xm:sqref>C96:T107</xm:sqref>
        </x14:conditionalFormatting>
        <x14:conditionalFormatting xmlns:xm="http://schemas.microsoft.com/office/excel/2006/main">
          <x14:cfRule type="expression" priority="39" id="{22BFAA24-AAF9-4255-B18D-9439EAE4FFA6}">
            <xm:f>IF(OR(' P1 Countries of interest'!$E$30="No bid",' P1 Countries of interest'!$E$30="Regional"),1,0)</xm:f>
            <x14:dxf>
              <font>
                <color theme="2" tint="-0.499984740745262"/>
              </font>
              <fill>
                <patternFill>
                  <bgColor theme="2" tint="-9.9948118533890809E-2"/>
                </patternFill>
              </fill>
            </x14:dxf>
          </x14:cfRule>
          <xm:sqref>C111:T122</xm:sqref>
        </x14:conditionalFormatting>
        <x14:conditionalFormatting xmlns:xm="http://schemas.microsoft.com/office/excel/2006/main">
          <x14:cfRule type="expression" priority="38" id="{1625930E-6D45-4461-9016-09F089C55CDD}">
            <xm:f>IF(OR(' P1 Countries of interest'!$E$31="No bid",' P1 Countries of interest'!$E$31="Regional"),1,0)</xm:f>
            <x14:dxf>
              <font>
                <color theme="2" tint="-0.499984740745262"/>
              </font>
              <fill>
                <patternFill>
                  <bgColor theme="2" tint="-9.9948118533890809E-2"/>
                </patternFill>
              </fill>
            </x14:dxf>
          </x14:cfRule>
          <xm:sqref>C126:T137</xm:sqref>
        </x14:conditionalFormatting>
        <x14:conditionalFormatting xmlns:xm="http://schemas.microsoft.com/office/excel/2006/main">
          <x14:cfRule type="expression" priority="37" id="{94CCE999-6A7A-4058-8AB8-2099F09335B0}">
            <xm:f>IF(OR(' P1 Countries of interest'!$E$32="No bid",' P1 Countries of interest'!$E$32="Regional"),1,0)</xm:f>
            <x14:dxf>
              <font>
                <color theme="2" tint="-0.499984740745262"/>
              </font>
              <fill>
                <patternFill>
                  <bgColor theme="2" tint="-9.9948118533890809E-2"/>
                </patternFill>
              </fill>
            </x14:dxf>
          </x14:cfRule>
          <xm:sqref>C141:T152</xm:sqref>
        </x14:conditionalFormatting>
        <x14:conditionalFormatting xmlns:xm="http://schemas.microsoft.com/office/excel/2006/main">
          <x14:cfRule type="expression" priority="35" id="{F1524E45-28EF-49B4-A622-1657A6E38584}">
            <xm:f>IF(OR(' P1 Countries of interest'!$E$33="No bid",' P1 Countries of interest'!$E$33="Regional"),1,0)</xm:f>
            <x14:dxf>
              <font>
                <color theme="2" tint="-0.499984740745262"/>
              </font>
              <fill>
                <patternFill>
                  <bgColor theme="2" tint="-9.9948118533890809E-2"/>
                </patternFill>
              </fill>
            </x14:dxf>
          </x14:cfRule>
          <xm:sqref>C156:T167</xm:sqref>
        </x14:conditionalFormatting>
        <x14:conditionalFormatting xmlns:xm="http://schemas.microsoft.com/office/excel/2006/main">
          <x14:cfRule type="expression" priority="34" id="{FEAA144D-19A6-4D76-939D-62FC6C74448C}">
            <xm:f>IF(OR(' P1 Countries of interest'!$E$35="No bid",' P1 Countries of interest'!$E$35="Regional"),1,0)</xm:f>
            <x14:dxf>
              <font>
                <color theme="2" tint="-0.499984740745262"/>
              </font>
              <fill>
                <patternFill>
                  <bgColor theme="2" tint="-9.9948118533890809E-2"/>
                </patternFill>
              </fill>
            </x14:dxf>
          </x14:cfRule>
          <xm:sqref>C173:T184</xm:sqref>
        </x14:conditionalFormatting>
        <x14:conditionalFormatting xmlns:xm="http://schemas.microsoft.com/office/excel/2006/main">
          <x14:cfRule type="expression" priority="32" id="{E2E4D99E-1E2C-4171-B374-B33FD7CA474B}">
            <xm:f>IF(OR(' P1 Countries of interest'!$E$37="No bid",' P1 Countries of interest'!$E$37="Regional"),1,0)</xm:f>
            <x14:dxf>
              <font>
                <color theme="2" tint="-0.499984740745262"/>
              </font>
              <fill>
                <patternFill>
                  <bgColor theme="2" tint="-9.9948118533890809E-2"/>
                </patternFill>
              </fill>
            </x14:dxf>
          </x14:cfRule>
          <xm:sqref>C203:T214</xm:sqref>
        </x14:conditionalFormatting>
        <x14:conditionalFormatting xmlns:xm="http://schemas.microsoft.com/office/excel/2006/main">
          <x14:cfRule type="expression" priority="31" id="{CF3003A7-9847-48D2-A2E6-F662054B808B}">
            <xm:f>IF(OR(' P1 Countries of interest'!$E$39="No bid",' P1 Countries of interest'!$E$39="Regional"),1,0)</xm:f>
            <x14:dxf>
              <font>
                <color theme="2" tint="-0.499984740745262"/>
              </font>
              <fill>
                <patternFill>
                  <bgColor theme="2" tint="-9.9948118533890809E-2"/>
                </patternFill>
              </fill>
            </x14:dxf>
          </x14:cfRule>
          <xm:sqref>C218:T229</xm:sqref>
        </x14:conditionalFormatting>
        <x14:conditionalFormatting xmlns:xm="http://schemas.microsoft.com/office/excel/2006/main">
          <x14:cfRule type="expression" priority="30" id="{B069C320-15E9-462E-95D4-20F38A6D4F3B}">
            <xm:f>IF(OR(' P1 Countries of interest'!$E$40="No bid",' P1 Countries of interest'!$E$40="Regional"),1,0)</xm:f>
            <x14:dxf>
              <font>
                <color theme="2" tint="-0.499984740745262"/>
              </font>
              <fill>
                <patternFill>
                  <bgColor theme="2" tint="-9.9948118533890809E-2"/>
                </patternFill>
              </fill>
            </x14:dxf>
          </x14:cfRule>
          <xm:sqref>C248:T259</xm:sqref>
        </x14:conditionalFormatting>
        <x14:conditionalFormatting xmlns:xm="http://schemas.microsoft.com/office/excel/2006/main">
          <x14:cfRule type="expression" priority="29" id="{515D9FAA-C684-4665-BC2A-CC546EC679B0}">
            <xm:f>IF(OR(' P1 Countries of interest'!$E$41="No bid",' P1 Countries of interest'!$E$41="Regional"),1,0)</xm:f>
            <x14:dxf>
              <font>
                <color theme="2" tint="-0.499984740745262"/>
              </font>
              <fill>
                <patternFill>
                  <bgColor theme="2" tint="-9.9948118533890809E-2"/>
                </patternFill>
              </fill>
            </x14:dxf>
          </x14:cfRule>
          <xm:sqref>C263:T274</xm:sqref>
        </x14:conditionalFormatting>
        <x14:conditionalFormatting xmlns:xm="http://schemas.microsoft.com/office/excel/2006/main">
          <x14:cfRule type="expression" priority="28" id="{528B57B5-BC48-4640-9737-AD2778ECB8A2}">
            <xm:f>IF(OR(' P1 Countries of interest'!$E$42="No bid",' P1 Countries of interest'!$E$42="Regional"),1,0)</xm:f>
            <x14:dxf>
              <font>
                <color theme="2" tint="-0.499984740745262"/>
              </font>
              <fill>
                <patternFill>
                  <bgColor theme="2" tint="-9.9948118533890809E-2"/>
                </patternFill>
              </fill>
            </x14:dxf>
          </x14:cfRule>
          <xm:sqref>C278:T289</xm:sqref>
        </x14:conditionalFormatting>
        <x14:conditionalFormatting xmlns:xm="http://schemas.microsoft.com/office/excel/2006/main">
          <x14:cfRule type="expression" priority="27" id="{AD833465-5392-4124-AC04-BB955C04FFE3}">
            <xm:f>IF(OR(' P1 Countries of interest'!$E$43="No bid",' P1 Countries of interest'!$E$43="Regional"),1,0)</xm:f>
            <x14:dxf>
              <font>
                <color theme="2" tint="-0.499984740745262"/>
              </font>
              <fill>
                <patternFill>
                  <bgColor theme="2" tint="-9.9948118533890809E-2"/>
                </patternFill>
              </fill>
            </x14:dxf>
          </x14:cfRule>
          <xm:sqref>C293:T304</xm:sqref>
        </x14:conditionalFormatting>
        <x14:conditionalFormatting xmlns:xm="http://schemas.microsoft.com/office/excel/2006/main">
          <x14:cfRule type="expression" priority="26" id="{FFFB822B-F91D-48DB-BE70-09D6CB4CF2BB}">
            <xm:f>IF(OR(' P1 Countries of interest'!$E$44="No bid",' P1 Countries of interest'!$E$44="Regional"),1,0)</xm:f>
            <x14:dxf>
              <font>
                <color theme="2" tint="-0.499984740745262"/>
              </font>
              <fill>
                <patternFill>
                  <bgColor theme="2" tint="-9.9948118533890809E-2"/>
                </patternFill>
              </fill>
            </x14:dxf>
          </x14:cfRule>
          <xm:sqref>C308:T319</xm:sqref>
        </x14:conditionalFormatting>
        <x14:conditionalFormatting xmlns:xm="http://schemas.microsoft.com/office/excel/2006/main">
          <x14:cfRule type="expression" priority="25" id="{B0E3B22D-107D-4FDA-87D5-C75F9FDB9007}">
            <xm:f>IF(OR(' P1 Countries of interest'!$E$45="No bid",' P1 Countries of interest'!$E$45="Regional"),1,0)</xm:f>
            <x14:dxf>
              <font>
                <color theme="2" tint="-0.499984740745262"/>
              </font>
              <fill>
                <patternFill>
                  <bgColor theme="2" tint="-9.9948118533890809E-2"/>
                </patternFill>
              </fill>
            </x14:dxf>
          </x14:cfRule>
          <xm:sqref>C323:T334</xm:sqref>
        </x14:conditionalFormatting>
        <x14:conditionalFormatting xmlns:xm="http://schemas.microsoft.com/office/excel/2006/main">
          <x14:cfRule type="expression" priority="24" id="{E562E9A0-FE5C-4195-8051-C9FC796B68EC}">
            <xm:f>IF(OR(' P1 Countries of interest'!$E$46="No bid",' P1 Countries of interest'!$E$46="Regional"),1,0)</xm:f>
            <x14:dxf>
              <font>
                <color theme="2" tint="-0.499984740745262"/>
              </font>
              <fill>
                <patternFill>
                  <bgColor theme="2" tint="-9.9948118533890809E-2"/>
                </patternFill>
              </fill>
            </x14:dxf>
          </x14:cfRule>
          <xm:sqref>C338:T349</xm:sqref>
        </x14:conditionalFormatting>
        <x14:conditionalFormatting xmlns:xm="http://schemas.microsoft.com/office/excel/2006/main">
          <x14:cfRule type="expression" priority="23" id="{78E1E9BC-0AA7-467A-9F0D-21416FE36275}">
            <xm:f>IF(OR(' P1 Countries of interest'!$E$47="No bid",' P1 Countries of interest'!$E$47="Regional"),1,0)</xm:f>
            <x14:dxf>
              <font>
                <color theme="2" tint="-0.499984740745262"/>
              </font>
              <fill>
                <patternFill>
                  <bgColor theme="2" tint="-9.9948118533890809E-2"/>
                </patternFill>
              </fill>
            </x14:dxf>
          </x14:cfRule>
          <xm:sqref>C353:T364</xm:sqref>
        </x14:conditionalFormatting>
        <x14:conditionalFormatting xmlns:xm="http://schemas.microsoft.com/office/excel/2006/main">
          <x14:cfRule type="expression" priority="22" id="{3ED372B5-AD1E-48A9-9334-12BFD3CBEC8D}">
            <xm:f>IF(OR(' P1 Countries of interest'!$E$53="No bid",' P1 Countries of interest'!$E$53="Regional"),1,0)</xm:f>
            <x14:dxf>
              <font>
                <color theme="2" tint="-0.499984740745262"/>
              </font>
              <fill>
                <patternFill>
                  <bgColor theme="2" tint="-9.9948118533890809E-2"/>
                </patternFill>
              </fill>
            </x14:dxf>
          </x14:cfRule>
          <xm:sqref>C388:T399</xm:sqref>
        </x14:conditionalFormatting>
        <x14:conditionalFormatting xmlns:xm="http://schemas.microsoft.com/office/excel/2006/main">
          <x14:cfRule type="expression" priority="21" id="{2A312C88-FD22-4B82-955B-A40270833E92}">
            <xm:f>IF(OR(' P1 Countries of interest'!$E$55="No bid",' P1 Countries of interest'!$E$55="Regional"),1,0)</xm:f>
            <x14:dxf>
              <font>
                <color theme="2" tint="-0.499984740745262"/>
              </font>
              <fill>
                <patternFill>
                  <bgColor theme="2" tint="-9.9948118533890809E-2"/>
                </patternFill>
              </fill>
            </x14:dxf>
          </x14:cfRule>
          <xm:sqref>C405:T416</xm:sqref>
        </x14:conditionalFormatting>
        <x14:conditionalFormatting xmlns:xm="http://schemas.microsoft.com/office/excel/2006/main">
          <x14:cfRule type="expression" priority="20" id="{5ED93B10-8755-4123-8A8A-0EDF8B408838}">
            <xm:f>IF(OR(' P1 Countries of interest'!$E$56="No bid",' P1 Countries of interest'!$E$56="Regional"),1,0)</xm:f>
            <x14:dxf>
              <font>
                <color theme="2" tint="-0.499984740745262"/>
              </font>
              <fill>
                <patternFill>
                  <bgColor theme="2" tint="-9.9948118533890809E-2"/>
                </patternFill>
              </fill>
            </x14:dxf>
          </x14:cfRule>
          <xm:sqref>C420:T431</xm:sqref>
        </x14:conditionalFormatting>
        <x14:conditionalFormatting xmlns:xm="http://schemas.microsoft.com/office/excel/2006/main">
          <x14:cfRule type="expression" priority="19" id="{6B73A5EC-7197-4FD9-8C72-4866A9701F75}">
            <xm:f>IF(OR(' P1 Countries of interest'!$E$57="No bid",' P1 Countries of interest'!$E$57="Regional"),1,0)</xm:f>
            <x14:dxf>
              <font>
                <color theme="2" tint="-0.499984740745262"/>
              </font>
              <fill>
                <patternFill>
                  <bgColor theme="2" tint="-9.9948118533890809E-2"/>
                </patternFill>
              </fill>
            </x14:dxf>
          </x14:cfRule>
          <xm:sqref>C435:T446</xm:sqref>
        </x14:conditionalFormatting>
        <x14:conditionalFormatting xmlns:xm="http://schemas.microsoft.com/office/excel/2006/main">
          <x14:cfRule type="expression" priority="18" id="{18683A86-3F14-4BBA-A4E9-A4593E002ED9}">
            <xm:f>IF(OR(' P1 Countries of interest'!$E$58="No bid",' P1 Countries of interest'!$E$58="Regional"),1,0)</xm:f>
            <x14:dxf>
              <font>
                <color theme="2" tint="-0.499984740745262"/>
              </font>
              <fill>
                <patternFill>
                  <bgColor theme="2" tint="-9.9948118533890809E-2"/>
                </patternFill>
              </fill>
            </x14:dxf>
          </x14:cfRule>
          <xm:sqref>C450:T461</xm:sqref>
        </x14:conditionalFormatting>
        <x14:conditionalFormatting xmlns:xm="http://schemas.microsoft.com/office/excel/2006/main">
          <x14:cfRule type="expression" priority="17" id="{923651C3-7C43-4B7A-891A-9C457FEFB591}">
            <xm:f>IF(OR(' P1 Countries of interest'!$E$59="No bid",' P1 Countries of interest'!$E$59="Regional"),1,0)</xm:f>
            <x14:dxf>
              <font>
                <color theme="2" tint="-0.499984740745262"/>
              </font>
              <fill>
                <patternFill>
                  <bgColor theme="2" tint="-9.9948118533890809E-2"/>
                </patternFill>
              </fill>
            </x14:dxf>
          </x14:cfRule>
          <xm:sqref>C465:T476</xm:sqref>
        </x14:conditionalFormatting>
        <x14:conditionalFormatting xmlns:xm="http://schemas.microsoft.com/office/excel/2006/main">
          <x14:cfRule type="expression" priority="16" id="{73471A45-76A7-4A3D-8F07-9332E345855C}">
            <xm:f>IF(OR(' P1 Countries of interest'!$E$60="No bid",' P1 Countries of interest'!$E$60="Regional"),1,0)</xm:f>
            <x14:dxf>
              <font>
                <color theme="2" tint="-0.499984740745262"/>
              </font>
              <fill>
                <patternFill>
                  <bgColor theme="2" tint="-9.9948118533890809E-2"/>
                </patternFill>
              </fill>
            </x14:dxf>
          </x14:cfRule>
          <xm:sqref>C480:T491</xm:sqref>
        </x14:conditionalFormatting>
        <x14:conditionalFormatting xmlns:xm="http://schemas.microsoft.com/office/excel/2006/main">
          <x14:cfRule type="expression" priority="15" id="{DF7EE8CF-0708-4E3A-9885-384B8F2B985F}">
            <xm:f>IF(OR(' P1 Countries of interest'!$E$61="No bid",' P1 Countries of interest'!$E$61="Regional"),1,0)</xm:f>
            <x14:dxf>
              <font>
                <color theme="2" tint="-0.499984740745262"/>
              </font>
              <fill>
                <patternFill>
                  <bgColor theme="2"/>
                </patternFill>
              </fill>
            </x14:dxf>
          </x14:cfRule>
          <xm:sqref>C495:T506</xm:sqref>
        </x14:conditionalFormatting>
        <x14:conditionalFormatting xmlns:xm="http://schemas.microsoft.com/office/excel/2006/main">
          <x14:cfRule type="expression" priority="14" id="{42FFFB6E-7F4C-40A3-8BA5-98977D0AE223}">
            <xm:f>IF(OR(' P1 Countries of interest'!$E$62="No bid",' P1 Countries of interest'!$E$62="Regional"),1,0)</xm:f>
            <x14:dxf>
              <font>
                <color theme="2" tint="-0.499984740745262"/>
              </font>
              <fill>
                <patternFill>
                  <bgColor theme="2" tint="-9.9948118533890809E-2"/>
                </patternFill>
              </fill>
            </x14:dxf>
          </x14:cfRule>
          <xm:sqref>C510:T521</xm:sqref>
        </x14:conditionalFormatting>
        <x14:conditionalFormatting xmlns:xm="http://schemas.microsoft.com/office/excel/2006/main">
          <x14:cfRule type="expression" priority="12" id="{3B3DCE3C-1683-4375-9E04-D9EEF2836321}">
            <xm:f>IF(OR(' P1 Countries of interest'!$E$63="No bid",' P1 Countries of interest'!$E$63="Regional"),1,0)</xm:f>
            <x14:dxf>
              <font>
                <color theme="2" tint="-0.499984740745262"/>
              </font>
              <fill>
                <patternFill>
                  <bgColor theme="2" tint="-9.9948118533890809E-2"/>
                </patternFill>
              </fill>
            </x14:dxf>
          </x14:cfRule>
          <xm:sqref>C525:T536</xm:sqref>
        </x14:conditionalFormatting>
        <x14:conditionalFormatting xmlns:xm="http://schemas.microsoft.com/office/excel/2006/main">
          <x14:cfRule type="expression" priority="11" id="{614DA24F-8722-469F-8626-ABFD9E1AFD22}">
            <xm:f>IF(OR(' P1 Countries of interest'!$E$68="No bid",' P1 Countries of interest'!$E$68="Regional"),1,0)</xm:f>
            <x14:dxf>
              <font>
                <color theme="2" tint="-0.499984740745262"/>
              </font>
              <fill>
                <patternFill>
                  <bgColor theme="2" tint="-9.9948118533890809E-2"/>
                </patternFill>
              </fill>
            </x14:dxf>
          </x14:cfRule>
          <xm:sqref>C544:T555</xm:sqref>
        </x14:conditionalFormatting>
        <x14:conditionalFormatting xmlns:xm="http://schemas.microsoft.com/office/excel/2006/main">
          <x14:cfRule type="expression" priority="10" id="{361691BD-2851-46F8-BB52-522C18A6BB94}">
            <xm:f>IF(OR(' P1 Countries of interest'!$E$69="No bid",' P1 Countries of interest'!$E$69="Regional"),1,0)</xm:f>
            <x14:dxf>
              <font>
                <color theme="2" tint="-0.499984740745262"/>
              </font>
              <fill>
                <patternFill>
                  <bgColor theme="2" tint="-9.9948118533890809E-2"/>
                </patternFill>
              </fill>
            </x14:dxf>
          </x14:cfRule>
          <xm:sqref>C559:T570</xm:sqref>
        </x14:conditionalFormatting>
        <x14:conditionalFormatting xmlns:xm="http://schemas.microsoft.com/office/excel/2006/main">
          <x14:cfRule type="expression" priority="9" id="{A72E919A-4630-4E5C-B9F1-CBB43306FE44}">
            <xm:f>IF(OR(' P1 Countries of interest'!$E$70="No bid",' P1 Countries of interest'!$E$70="Regional"),1,0)</xm:f>
            <x14:dxf>
              <font>
                <color theme="2" tint="-0.499984740745262"/>
              </font>
              <fill>
                <patternFill>
                  <bgColor theme="2" tint="-9.9948118533890809E-2"/>
                </patternFill>
              </fill>
            </x14:dxf>
          </x14:cfRule>
          <xm:sqref>C574:T585</xm:sqref>
        </x14:conditionalFormatting>
        <x14:conditionalFormatting xmlns:xm="http://schemas.microsoft.com/office/excel/2006/main">
          <x14:cfRule type="expression" priority="8" id="{68744C09-95B8-4686-9112-B3099C63DE04}">
            <xm:f>IF(OR(' P1 Countries of interest'!$E$71="No bid",' P1 Countries of interest'!$E$71="Regional"),1,0)</xm:f>
            <x14:dxf>
              <font>
                <color theme="2" tint="-0.499984740745262"/>
              </font>
              <fill>
                <patternFill>
                  <bgColor theme="2" tint="-9.9948118533890809E-2"/>
                </patternFill>
              </fill>
            </x14:dxf>
          </x14:cfRule>
          <xm:sqref>C589:T600</xm:sqref>
        </x14:conditionalFormatting>
        <x14:conditionalFormatting xmlns:xm="http://schemas.microsoft.com/office/excel/2006/main">
          <x14:cfRule type="expression" priority="7" id="{CE285C2E-6453-43F8-A51E-B3737A04E01F}">
            <xm:f>IF(OR(' P1 Countries of interest'!$E$72="No bid",' P1 Countries of interest'!$E$72="Regional"),1,0)</xm:f>
            <x14:dxf>
              <font>
                <color theme="2" tint="-0.499984740745262"/>
              </font>
              <fill>
                <patternFill>
                  <bgColor theme="2" tint="-9.9948118533890809E-2"/>
                </patternFill>
              </fill>
            </x14:dxf>
          </x14:cfRule>
          <xm:sqref>C604:T615</xm:sqref>
        </x14:conditionalFormatting>
        <x14:conditionalFormatting xmlns:xm="http://schemas.microsoft.com/office/excel/2006/main">
          <x14:cfRule type="expression" priority="6" id="{96B789B7-D203-4CCB-B55F-D7257165B84F}">
            <xm:f>IF(OR(' P1 Countries of interest'!$E$73="No bid",' P1 Countries of interest'!$E$73="Regional"),1,0)</xm:f>
            <x14:dxf>
              <font>
                <color theme="2" tint="-0.499984740745262"/>
              </font>
              <fill>
                <patternFill>
                  <bgColor theme="2" tint="-9.9948118533890809E-2"/>
                </patternFill>
              </fill>
            </x14:dxf>
          </x14:cfRule>
          <xm:sqref>C619:T630</xm:sqref>
        </x14:conditionalFormatting>
        <x14:conditionalFormatting xmlns:xm="http://schemas.microsoft.com/office/excel/2006/main">
          <x14:cfRule type="expression" priority="5" id="{41925C78-74BE-44B3-9DE1-5FEB9F6006B2}">
            <xm:f>IF(OR(' P1 Countries of interest'!$E$74="No bid",' P1 Countries of interest'!$E$74="Regional"),1,0)</xm:f>
            <x14:dxf>
              <font>
                <color theme="2" tint="-0.499984740745262"/>
              </font>
              <fill>
                <patternFill>
                  <bgColor theme="2" tint="-9.9948118533890809E-2"/>
                </patternFill>
              </fill>
            </x14:dxf>
          </x14:cfRule>
          <xm:sqref>C634:T645</xm:sqref>
        </x14:conditionalFormatting>
        <x14:conditionalFormatting xmlns:xm="http://schemas.microsoft.com/office/excel/2006/main">
          <x14:cfRule type="expression" priority="4" id="{0072A3C9-CAEA-4982-A161-C6CA57CAE634}">
            <xm:f>IF(OR(' P1 Countries of interest'!$E$75="No bid",' P1 Countries of interest'!$E$75="Regional"),1,0)</xm:f>
            <x14:dxf>
              <font>
                <color theme="2" tint="-0.499984740745262"/>
              </font>
              <fill>
                <patternFill>
                  <bgColor theme="2" tint="-9.9948118533890809E-2"/>
                </patternFill>
              </fill>
            </x14:dxf>
          </x14:cfRule>
          <xm:sqref>C649:T660</xm:sqref>
        </x14:conditionalFormatting>
        <x14:conditionalFormatting xmlns:xm="http://schemas.microsoft.com/office/excel/2006/main">
          <x14:cfRule type="expression" priority="3" id="{F603F3ED-2380-4F3D-99D2-B73EC446D6AC}">
            <xm:f>IF(OR(' P1 Countries of interest'!$E$76="No bid",' P1 Countries of interest'!$E$76="Regional"),1,0)</xm:f>
            <x14:dxf>
              <font>
                <color theme="2" tint="-0.499984740745262"/>
              </font>
              <fill>
                <patternFill>
                  <bgColor theme="2"/>
                </patternFill>
              </fill>
            </x14:dxf>
          </x14:cfRule>
          <xm:sqref>C664:T675</xm:sqref>
        </x14:conditionalFormatting>
        <x14:conditionalFormatting xmlns:xm="http://schemas.microsoft.com/office/excel/2006/main">
          <x14:cfRule type="expression" priority="2" id="{928F3D8F-99A3-44D9-B9ED-387C7403BECB}">
            <xm:f>IF(OR(' P1 Countries of interest'!$E$77="No bid",' P1 Countries of interest'!$E$77="Regional"),1,0)</xm:f>
            <x14:dxf>
              <font>
                <color theme="2" tint="-0.499984740745262"/>
              </font>
              <fill>
                <patternFill>
                  <bgColor theme="2" tint="-9.9948118533890809E-2"/>
                </patternFill>
              </fill>
            </x14:dxf>
          </x14:cfRule>
          <xm:sqref>C679:T690</xm:sqref>
        </x14:conditionalFormatting>
        <x14:conditionalFormatting xmlns:xm="http://schemas.microsoft.com/office/excel/2006/main">
          <x14:cfRule type="expression" priority="1" id="{0F90C0EF-B43A-42FF-923A-CAC49199AD40}">
            <xm:f>IF(OR(' P1 Countries of interest'!$E$36="No bid",' P1 Countries of interest'!$E$36="Regional"),1,0)</xm:f>
            <x14:dxf>
              <font>
                <color theme="2" tint="-0.499984740745262"/>
              </font>
              <fill>
                <patternFill>
                  <bgColor theme="2" tint="-9.9948118533890809E-2"/>
                </patternFill>
              </fill>
            </x14:dxf>
          </x14:cfRule>
          <xm:sqref>C188:T199</xm:sqref>
        </x14:conditionalFormatting>
        <x14:conditionalFormatting xmlns:xm="http://schemas.microsoft.com/office/excel/2006/main">
          <x14:cfRule type="expression" priority="55" id="{3E5ED278-A361-4559-A425-D08CCCD2F00B}">
            <xm:f>IF((' P1 Countries of interest'!$D$17="No"),1,0)</xm:f>
            <x14:dxf>
              <font>
                <color theme="2" tint="-0.499984740745262"/>
              </font>
              <fill>
                <patternFill>
                  <bgColor theme="2" tint="-9.9948118533890809E-2"/>
                </patternFill>
              </fill>
            </x14:dxf>
          </x14:cfRule>
          <xm:sqref>C699:T710</xm:sqref>
        </x14:conditionalFormatting>
        <x14:conditionalFormatting xmlns:xm="http://schemas.microsoft.com/office/excel/2006/main">
          <x14:cfRule type="expression" priority="56" id="{64B452E7-DA90-4318-967B-95C6688FEBFC}">
            <xm:f>IF((' P1 Countries of interest'!$D$18="No"),1,0)</xm:f>
            <x14:dxf>
              <font>
                <color theme="2" tint="-0.499984740745262"/>
              </font>
              <fill>
                <patternFill>
                  <bgColor theme="2" tint="-9.9948118533890809E-2"/>
                </patternFill>
              </fill>
            </x14:dxf>
          </x14:cfRule>
          <xm:sqref>C714:T725</xm:sqref>
        </x14:conditionalFormatting>
        <x14:conditionalFormatting xmlns:xm="http://schemas.microsoft.com/office/excel/2006/main">
          <x14:cfRule type="expression" priority="57" id="{9AEF3004-FC0D-4671-A2C0-750A2CBFDA31}">
            <xm:f>IF((' P1 Countries of interest'!$D$19="No"),1,0)</xm:f>
            <x14:dxf>
              <font>
                <color theme="2" tint="-0.499984740745262"/>
              </font>
              <fill>
                <patternFill>
                  <bgColor theme="2" tint="-9.9948118533890809E-2"/>
                </patternFill>
              </fill>
            </x14:dxf>
          </x14:cfRule>
          <xm:sqref>C729:T740</xm:sqref>
        </x14:conditionalFormatting>
        <x14:conditionalFormatting xmlns:xm="http://schemas.microsoft.com/office/excel/2006/main">
          <x14:cfRule type="expression" priority="58" id="{B87A9BE1-BB3E-4742-B7DC-6368AC0B76FB}">
            <xm:f>IF((' P1 Countries of interest'!$D$20="No"),1,0)</xm:f>
            <x14:dxf>
              <font>
                <color theme="2" tint="-0.499984740745262"/>
              </font>
              <fill>
                <patternFill>
                  <bgColor theme="2" tint="-9.9948118533890809E-2"/>
                </patternFill>
              </fill>
            </x14:dxf>
          </x14:cfRule>
          <xm:sqref>C744:T755</xm:sqref>
        </x14:conditionalFormatting>
        <x14:conditionalFormatting xmlns:xm="http://schemas.microsoft.com/office/excel/2006/main">
          <x14:cfRule type="expression" priority="59" id="{2F896E48-4271-4FF6-B1B0-7D79117E33FD}">
            <xm:f>IF((' P1 Countries of interest'!$D$21="No"),1,0)</xm:f>
            <x14:dxf>
              <font>
                <color theme="2" tint="-0.499984740745262"/>
              </font>
              <fill>
                <patternFill>
                  <bgColor theme="2" tint="-9.9948118533890809E-2"/>
                </patternFill>
              </fill>
            </x14:dxf>
          </x14:cfRule>
          <xm:sqref>C759:T770</xm:sqref>
        </x14:conditionalFormatting>
        <x14:conditionalFormatting xmlns:xm="http://schemas.microsoft.com/office/excel/2006/main">
          <x14:cfRule type="expression" priority="62" id="{AD767E75-19C4-4150-8C28-87E8BF01D641}">
            <xm:f>IF(OR(' P1 Countries of interest'!$E$38="No bid",' P1 Countries of interest'!$E$38="Regional"),1,0)</xm:f>
            <x14:dxf>
              <font>
                <color theme="2" tint="-0.499984740745262"/>
              </font>
              <fill>
                <patternFill>
                  <bgColor theme="2" tint="-9.9948118533890809E-2"/>
                </patternFill>
              </fill>
            </x14:dxf>
          </x14:cfRule>
          <xm:sqref>C233:T244</xm:sqref>
        </x14:conditionalFormatting>
        <x14:conditionalFormatting xmlns:xm="http://schemas.microsoft.com/office/excel/2006/main">
          <x14:cfRule type="expression" priority="67" id="{B009E0EC-125F-463C-AD2A-C959043BE7CD}">
            <xm:f>IF(OR(' P1 Countries of interest'!$E$48="No bid",' P1 Countries of interest'!$E$48="Regional"),1,0)</xm:f>
            <x14:dxf>
              <font>
                <color theme="2" tint="-0.499984740745262"/>
              </font>
              <fill>
                <patternFill>
                  <bgColor theme="2" tint="-9.9948118533890809E-2"/>
                </patternFill>
              </fill>
            </x14:dxf>
          </x14:cfRule>
          <xm:sqref>C368:T379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I56"/>
  <sheetViews>
    <sheetView showGridLines="0" zoomScale="70" zoomScaleNormal="70" workbookViewId="0"/>
  </sheetViews>
  <sheetFormatPr defaultColWidth="0" defaultRowHeight="14.5" zeroHeight="1" x14ac:dyDescent="0.35"/>
  <cols>
    <col min="1" max="1" width="5.81640625" customWidth="1"/>
    <col min="2" max="2" width="4" customWidth="1"/>
    <col min="3" max="3" width="27" customWidth="1"/>
    <col min="4" max="4" width="33.54296875" style="13" customWidth="1"/>
    <col min="5" max="5" width="30.54296875" customWidth="1"/>
    <col min="6" max="7" width="35.54296875" customWidth="1"/>
    <col min="8" max="8" width="13.7265625" customWidth="1"/>
    <col min="9" max="9" width="9.26953125" customWidth="1"/>
    <col min="10" max="16384" width="9.26953125" hidden="1"/>
  </cols>
  <sheetData>
    <row r="1" spans="2:8" x14ac:dyDescent="0.35"/>
    <row r="2" spans="2:8" ht="28.5" x14ac:dyDescent="0.65">
      <c r="B2" s="70" t="s">
        <v>179</v>
      </c>
    </row>
    <row r="3" spans="2:8" x14ac:dyDescent="0.35"/>
    <row r="4" spans="2:8" x14ac:dyDescent="0.35">
      <c r="B4" s="1" t="s">
        <v>6</v>
      </c>
      <c r="C4" s="1"/>
      <c r="D4" s="63"/>
      <c r="E4" s="6"/>
      <c r="F4" s="6"/>
      <c r="G4" s="6"/>
      <c r="H4" s="6"/>
    </row>
    <row r="5" spans="2:8" ht="30" customHeight="1" x14ac:dyDescent="0.35">
      <c r="B5" s="264" t="s">
        <v>180</v>
      </c>
      <c r="C5" s="264"/>
      <c r="D5" s="264"/>
      <c r="E5" s="264"/>
      <c r="F5" s="264"/>
      <c r="G5" s="264"/>
      <c r="H5" s="264"/>
    </row>
    <row r="6" spans="2:8" s="195" customFormat="1" ht="30.65" customHeight="1" x14ac:dyDescent="0.35">
      <c r="B6" s="17" t="s">
        <v>7</v>
      </c>
      <c r="C6" s="209" t="s">
        <v>181</v>
      </c>
      <c r="D6" s="209"/>
      <c r="E6" s="209"/>
      <c r="F6" s="209"/>
      <c r="G6" s="209"/>
      <c r="H6" s="209"/>
    </row>
    <row r="7" spans="2:8" ht="31.75" customHeight="1" x14ac:dyDescent="0.35">
      <c r="B7" s="17" t="s">
        <v>7</v>
      </c>
      <c r="C7" s="265" t="s">
        <v>182</v>
      </c>
      <c r="D7" s="265"/>
      <c r="E7" s="265"/>
      <c r="F7" s="265"/>
      <c r="G7" s="265"/>
      <c r="H7" s="265"/>
    </row>
    <row r="8" spans="2:8" x14ac:dyDescent="0.35"/>
    <row r="9" spans="2:8" ht="36.65" customHeight="1" x14ac:dyDescent="0.35">
      <c r="C9" s="38" t="s">
        <v>55</v>
      </c>
      <c r="D9" s="38" t="s">
        <v>183</v>
      </c>
      <c r="E9" s="38" t="s">
        <v>184</v>
      </c>
      <c r="F9" s="38" t="s">
        <v>185</v>
      </c>
      <c r="G9" s="102" t="s">
        <v>186</v>
      </c>
      <c r="H9" s="37" t="s">
        <v>187</v>
      </c>
    </row>
    <row r="10" spans="2:8" ht="14.5" customHeight="1" x14ac:dyDescent="0.35">
      <c r="C10" s="266" t="s">
        <v>141</v>
      </c>
      <c r="D10" s="104" t="s">
        <v>69</v>
      </c>
      <c r="E10" s="140"/>
      <c r="F10" s="141"/>
      <c r="G10" s="141"/>
      <c r="H10" s="28"/>
    </row>
    <row r="11" spans="2:8" ht="14.5" customHeight="1" x14ac:dyDescent="0.35">
      <c r="C11" s="267"/>
      <c r="D11" s="104" t="s">
        <v>70</v>
      </c>
      <c r="E11" s="140"/>
      <c r="F11" s="141"/>
      <c r="G11" s="141"/>
      <c r="H11" s="28"/>
    </row>
    <row r="12" spans="2:8" ht="14.5" customHeight="1" x14ac:dyDescent="0.35">
      <c r="C12" s="267"/>
      <c r="D12" s="104" t="s">
        <v>71</v>
      </c>
      <c r="E12" s="140"/>
      <c r="F12" s="141"/>
      <c r="G12" s="141"/>
      <c r="H12" s="28"/>
    </row>
    <row r="13" spans="2:8" ht="14.5" customHeight="1" x14ac:dyDescent="0.35">
      <c r="C13" s="267"/>
      <c r="D13" s="104" t="s">
        <v>72</v>
      </c>
      <c r="E13" s="140"/>
      <c r="F13" s="141"/>
      <c r="G13" s="141"/>
      <c r="H13" s="28"/>
    </row>
    <row r="14" spans="2:8" ht="14.5" customHeight="1" x14ac:dyDescent="0.35">
      <c r="C14" s="267"/>
      <c r="D14" s="104" t="s">
        <v>73</v>
      </c>
      <c r="E14" s="140"/>
      <c r="F14" s="141"/>
      <c r="G14" s="141"/>
      <c r="H14" s="28"/>
    </row>
    <row r="15" spans="2:8" ht="14.5" customHeight="1" x14ac:dyDescent="0.35">
      <c r="C15" s="267"/>
      <c r="D15" s="104" t="s">
        <v>74</v>
      </c>
      <c r="E15" s="140"/>
      <c r="F15" s="141"/>
      <c r="G15" s="141"/>
      <c r="H15" s="28"/>
    </row>
    <row r="16" spans="2:8" ht="14.5" customHeight="1" x14ac:dyDescent="0.35">
      <c r="C16" s="267"/>
      <c r="D16" s="104" t="s">
        <v>44</v>
      </c>
      <c r="E16" s="140"/>
      <c r="F16" s="141"/>
      <c r="G16" s="141"/>
      <c r="H16" s="28"/>
    </row>
    <row r="17" spans="3:8" ht="14.5" customHeight="1" x14ac:dyDescent="0.35">
      <c r="C17" s="267"/>
      <c r="D17" s="104" t="s">
        <v>76</v>
      </c>
      <c r="E17" s="140"/>
      <c r="F17" s="141"/>
      <c r="G17" s="141"/>
      <c r="H17" s="28"/>
    </row>
    <row r="18" spans="3:8" ht="14.5" customHeight="1" x14ac:dyDescent="0.35">
      <c r="C18" s="267"/>
      <c r="D18" s="104" t="s">
        <v>77</v>
      </c>
      <c r="E18" s="140"/>
      <c r="F18" s="141"/>
      <c r="G18" s="141"/>
      <c r="H18" s="28"/>
    </row>
    <row r="19" spans="3:8" ht="14.5" customHeight="1" x14ac:dyDescent="0.35">
      <c r="C19" s="267"/>
      <c r="D19" s="104" t="s">
        <v>78</v>
      </c>
      <c r="E19" s="140"/>
      <c r="F19" s="141"/>
      <c r="G19" s="141"/>
      <c r="H19" s="28"/>
    </row>
    <row r="20" spans="3:8" ht="14.5" customHeight="1" x14ac:dyDescent="0.35">
      <c r="C20" s="267"/>
      <c r="D20" s="104" t="s">
        <v>80</v>
      </c>
      <c r="E20" s="140"/>
      <c r="F20" s="141"/>
      <c r="G20" s="141"/>
      <c r="H20" s="28"/>
    </row>
    <row r="21" spans="3:8" ht="14.5" customHeight="1" x14ac:dyDescent="0.35">
      <c r="C21" s="267"/>
      <c r="D21" s="103" t="s">
        <v>79</v>
      </c>
      <c r="E21" s="138"/>
      <c r="F21" s="139"/>
      <c r="G21" s="139"/>
      <c r="H21" s="27"/>
    </row>
    <row r="22" spans="3:8" ht="14.5" customHeight="1" x14ac:dyDescent="0.35">
      <c r="C22" s="267"/>
      <c r="D22" s="104" t="s">
        <v>81</v>
      </c>
      <c r="E22" s="138"/>
      <c r="F22" s="139"/>
      <c r="G22" s="139"/>
      <c r="H22" s="27"/>
    </row>
    <row r="23" spans="3:8" ht="14.5" customHeight="1" x14ac:dyDescent="0.35">
      <c r="C23" s="267"/>
      <c r="D23" s="104" t="s">
        <v>68</v>
      </c>
      <c r="E23" s="140"/>
      <c r="F23" s="141"/>
      <c r="G23" s="141"/>
      <c r="H23" s="28"/>
    </row>
    <row r="24" spans="3:8" ht="14.5" customHeight="1" x14ac:dyDescent="0.35">
      <c r="C24" s="267"/>
      <c r="D24" s="104" t="s">
        <v>82</v>
      </c>
      <c r="E24" s="138"/>
      <c r="F24" s="139"/>
      <c r="G24" s="139"/>
      <c r="H24" s="27"/>
    </row>
    <row r="25" spans="3:8" ht="14.5" customHeight="1" x14ac:dyDescent="0.35">
      <c r="C25" s="267"/>
      <c r="D25" s="105" t="s">
        <v>83</v>
      </c>
      <c r="E25" s="138"/>
      <c r="F25" s="139"/>
      <c r="G25" s="139"/>
      <c r="H25" s="27"/>
    </row>
    <row r="26" spans="3:8" ht="14.5" customHeight="1" x14ac:dyDescent="0.35">
      <c r="C26" s="267"/>
      <c r="D26" s="104" t="s">
        <v>84</v>
      </c>
      <c r="E26" s="138"/>
      <c r="F26" s="139"/>
      <c r="G26" s="139"/>
      <c r="H26" s="27"/>
    </row>
    <row r="27" spans="3:8" ht="14.5" customHeight="1" x14ac:dyDescent="0.35">
      <c r="C27" s="267"/>
      <c r="D27" s="104" t="s">
        <v>85</v>
      </c>
      <c r="E27" s="138"/>
      <c r="F27" s="139"/>
      <c r="G27" s="139"/>
      <c r="H27" s="27"/>
    </row>
    <row r="28" spans="3:8" ht="14.5" customHeight="1" x14ac:dyDescent="0.35">
      <c r="C28" s="267"/>
      <c r="D28" s="104" t="s">
        <v>86</v>
      </c>
      <c r="E28" s="138"/>
      <c r="F28" s="139"/>
      <c r="G28" s="139"/>
      <c r="H28" s="27"/>
    </row>
    <row r="29" spans="3:8" ht="14.5" customHeight="1" x14ac:dyDescent="0.35">
      <c r="C29" s="267"/>
      <c r="D29" s="104" t="s">
        <v>87</v>
      </c>
      <c r="E29" s="138"/>
      <c r="F29" s="139"/>
      <c r="G29" s="139"/>
      <c r="H29" s="27"/>
    </row>
    <row r="30" spans="3:8" ht="14.5" customHeight="1" x14ac:dyDescent="0.35">
      <c r="C30" s="267"/>
      <c r="D30" s="104" t="s">
        <v>88</v>
      </c>
      <c r="E30" s="138"/>
      <c r="F30" s="139"/>
      <c r="G30" s="139"/>
      <c r="H30" s="27"/>
    </row>
    <row r="31" spans="3:8" ht="14.5" customHeight="1" x14ac:dyDescent="0.35">
      <c r="C31" s="268"/>
      <c r="D31" s="104" t="s">
        <v>89</v>
      </c>
      <c r="E31" s="138"/>
      <c r="F31" s="138"/>
      <c r="G31" s="138"/>
      <c r="H31" s="138"/>
    </row>
    <row r="32" spans="3:8" x14ac:dyDescent="0.35">
      <c r="C32" s="269" t="s">
        <v>188</v>
      </c>
      <c r="D32" s="106" t="s">
        <v>92</v>
      </c>
      <c r="E32" s="138"/>
      <c r="F32" s="139"/>
      <c r="G32" s="139"/>
      <c r="H32" s="27"/>
    </row>
    <row r="33" spans="3:8" x14ac:dyDescent="0.35">
      <c r="C33" s="270"/>
      <c r="D33" s="106" t="s">
        <v>93</v>
      </c>
      <c r="E33" s="138"/>
      <c r="F33" s="139"/>
      <c r="G33" s="139"/>
      <c r="H33" s="27"/>
    </row>
    <row r="34" spans="3:8" x14ac:dyDescent="0.35">
      <c r="C34" s="270"/>
      <c r="D34" s="106" t="s">
        <v>94</v>
      </c>
      <c r="E34" s="138"/>
      <c r="F34" s="139"/>
      <c r="G34" s="139"/>
      <c r="H34" s="27"/>
    </row>
    <row r="35" spans="3:8" x14ac:dyDescent="0.35">
      <c r="C35" s="270"/>
      <c r="D35" s="106" t="s">
        <v>95</v>
      </c>
      <c r="E35" s="138"/>
      <c r="F35" s="139"/>
      <c r="G35" s="139"/>
      <c r="H35" s="27"/>
    </row>
    <row r="36" spans="3:8" x14ac:dyDescent="0.35">
      <c r="C36" s="270"/>
      <c r="D36" s="106" t="s">
        <v>96</v>
      </c>
      <c r="E36" s="138"/>
      <c r="F36" s="139"/>
      <c r="G36" s="139"/>
      <c r="H36" s="27"/>
    </row>
    <row r="37" spans="3:8" x14ac:dyDescent="0.35">
      <c r="C37" s="270"/>
      <c r="D37" s="106" t="s">
        <v>97</v>
      </c>
      <c r="E37" s="138"/>
      <c r="F37" s="139"/>
      <c r="G37" s="139"/>
      <c r="H37" s="27"/>
    </row>
    <row r="38" spans="3:8" x14ac:dyDescent="0.35">
      <c r="C38" s="270"/>
      <c r="D38" s="106" t="s">
        <v>98</v>
      </c>
      <c r="E38" s="138"/>
      <c r="F38" s="139"/>
      <c r="G38" s="139"/>
      <c r="H38" s="27"/>
    </row>
    <row r="39" spans="3:8" x14ac:dyDescent="0.35">
      <c r="C39" s="270"/>
      <c r="D39" s="106" t="s">
        <v>99</v>
      </c>
      <c r="E39" s="138"/>
      <c r="F39" s="139"/>
      <c r="G39" s="139"/>
      <c r="H39" s="27"/>
    </row>
    <row r="40" spans="3:8" x14ac:dyDescent="0.35">
      <c r="C40" s="270"/>
      <c r="D40" s="106" t="s">
        <v>100</v>
      </c>
      <c r="E40" s="138"/>
      <c r="F40" s="139"/>
      <c r="G40" s="139"/>
      <c r="H40" s="27"/>
    </row>
    <row r="41" spans="3:8" x14ac:dyDescent="0.35">
      <c r="C41" s="271"/>
      <c r="D41" s="106" t="s">
        <v>101</v>
      </c>
      <c r="E41" s="138"/>
      <c r="F41" s="139"/>
      <c r="G41" s="139"/>
      <c r="H41" s="27"/>
    </row>
    <row r="42" spans="3:8" x14ac:dyDescent="0.35">
      <c r="C42" s="261" t="s">
        <v>102</v>
      </c>
      <c r="D42" s="107" t="s">
        <v>104</v>
      </c>
      <c r="E42" s="138"/>
      <c r="F42" s="139"/>
      <c r="G42" s="139"/>
      <c r="H42" s="27"/>
    </row>
    <row r="43" spans="3:8" x14ac:dyDescent="0.35">
      <c r="C43" s="262"/>
      <c r="D43" s="107" t="s">
        <v>105</v>
      </c>
      <c r="E43" s="138"/>
      <c r="F43" s="139"/>
      <c r="G43" s="139"/>
      <c r="H43" s="27"/>
    </row>
    <row r="44" spans="3:8" x14ac:dyDescent="0.35">
      <c r="C44" s="262"/>
      <c r="D44" s="107" t="s">
        <v>106</v>
      </c>
      <c r="E44" s="138"/>
      <c r="F44" s="139"/>
      <c r="G44" s="139"/>
      <c r="H44" s="27"/>
    </row>
    <row r="45" spans="3:8" x14ac:dyDescent="0.35">
      <c r="C45" s="262"/>
      <c r="D45" s="107" t="s">
        <v>107</v>
      </c>
      <c r="E45" s="138"/>
      <c r="F45" s="139"/>
      <c r="G45" s="139"/>
      <c r="H45" s="27"/>
    </row>
    <row r="46" spans="3:8" x14ac:dyDescent="0.35">
      <c r="C46" s="262"/>
      <c r="D46" s="107" t="s">
        <v>108</v>
      </c>
      <c r="E46" s="138"/>
      <c r="F46" s="139"/>
      <c r="G46" s="139"/>
      <c r="H46" s="27"/>
    </row>
    <row r="47" spans="3:8" x14ac:dyDescent="0.35">
      <c r="C47" s="262"/>
      <c r="D47" s="107" t="s">
        <v>109</v>
      </c>
      <c r="E47" s="138"/>
      <c r="F47" s="139"/>
      <c r="G47" s="139"/>
      <c r="H47" s="27"/>
    </row>
    <row r="48" spans="3:8" x14ac:dyDescent="0.35">
      <c r="C48" s="262"/>
      <c r="D48" s="107" t="s">
        <v>110</v>
      </c>
      <c r="E48" s="138"/>
      <c r="F48" s="139"/>
      <c r="G48" s="139"/>
      <c r="H48" s="27"/>
    </row>
    <row r="49" spans="3:8" x14ac:dyDescent="0.35">
      <c r="C49" s="262"/>
      <c r="D49" s="107" t="s">
        <v>111</v>
      </c>
      <c r="E49" s="138"/>
      <c r="F49" s="139"/>
      <c r="G49" s="139"/>
      <c r="H49" s="27"/>
    </row>
    <row r="50" spans="3:8" x14ac:dyDescent="0.35">
      <c r="C50" s="262"/>
      <c r="D50" s="107" t="s">
        <v>112</v>
      </c>
      <c r="E50" s="138"/>
      <c r="F50" s="139"/>
      <c r="G50" s="139"/>
      <c r="H50" s="27"/>
    </row>
    <row r="51" spans="3:8" x14ac:dyDescent="0.35">
      <c r="C51" s="263"/>
      <c r="D51" s="107" t="s">
        <v>113</v>
      </c>
      <c r="E51" s="138"/>
      <c r="F51" s="139"/>
      <c r="G51" s="139"/>
      <c r="H51" s="27"/>
    </row>
    <row r="52" spans="3:8" x14ac:dyDescent="0.35"/>
    <row r="53" spans="3:8" x14ac:dyDescent="0.35"/>
    <row r="54" spans="3:8" x14ac:dyDescent="0.35"/>
    <row r="55" spans="3:8" x14ac:dyDescent="0.35"/>
    <row r="56" spans="3:8" x14ac:dyDescent="0.35"/>
  </sheetData>
  <mergeCells count="6">
    <mergeCell ref="C42:C51"/>
    <mergeCell ref="B5:H5"/>
    <mergeCell ref="C6:H6"/>
    <mergeCell ref="C7:H7"/>
    <mergeCell ref="C10:C31"/>
    <mergeCell ref="C32:C41"/>
  </mergeCell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5" id="{B0742BDB-A269-4C78-B6F8-2355032667E3}">
            <xm:f>IF(_xlfn.XLOOKUP($D32,' P1 Countries of interest'!$C$53:$C$63,' P1 Countries of interest'!$D$53:$D$63,"",0)="Yes",1,0)</xm:f>
            <x14:dxf>
              <fill>
                <patternFill>
                  <bgColor theme="9" tint="0.79998168889431442"/>
                </patternFill>
              </fill>
            </x14:dxf>
          </x14:cfRule>
          <x14:cfRule type="expression" priority="6" id="{13516184-D1DC-4375-92BC-0ED543EEBBE8}">
            <xm:f>IF(_xlfn.XLOOKUP($D32,' P1 Countries of interest'!$C$53:$C$63,' P1 Countries of interest'!$D$53:$D$63,"",0)="No",1,0)</xm:f>
            <x14:dxf>
              <fill>
                <patternFill>
                  <bgColor theme="7" tint="0.79998168889431442"/>
                </patternFill>
              </fill>
            </x14:dxf>
          </x14:cfRule>
          <xm:sqref>E32:G41</xm:sqref>
        </x14:conditionalFormatting>
        <x14:conditionalFormatting xmlns:xm="http://schemas.microsoft.com/office/excel/2006/main">
          <x14:cfRule type="expression" priority="3" id="{BF5133C2-0001-47EF-A603-DDD96DF643B1}">
            <xm:f>IF(_xlfn.XLOOKUP($D42,' P1 Countries of interest'!$C$68:$C$77,' P1 Countries of interest'!$D$68:$D$77,"",0)="Yes",1,0)</xm:f>
            <x14:dxf>
              <fill>
                <patternFill>
                  <bgColor theme="9" tint="0.79998168889431442"/>
                </patternFill>
              </fill>
            </x14:dxf>
          </x14:cfRule>
          <x14:cfRule type="expression" priority="4" id="{8B66DC12-73D4-43E3-8206-8DA6E59EDF8F}">
            <xm:f>IF(_xlfn.XLOOKUP($D42,' P1 Countries of interest'!$C$68:$C$77,' P1 Countries of interest'!$D$68:$D$77,"",0)="No",1,0)</xm:f>
            <x14:dxf>
              <fill>
                <patternFill>
                  <bgColor theme="7" tint="0.79998168889431442"/>
                </patternFill>
              </fill>
            </x14:dxf>
          </x14:cfRule>
          <xm:sqref>E42:G51</xm:sqref>
        </x14:conditionalFormatting>
        <x14:conditionalFormatting xmlns:xm="http://schemas.microsoft.com/office/excel/2006/main">
          <x14:cfRule type="expression" priority="70" id="{EFBD76D3-7EE7-4D47-A711-EA39639668A7}">
            <xm:f>IF(_xlfn.XLOOKUP($D10,' P1 Countries of interest'!$C$26:$C$47,' P1 Countries of interest'!$D$26:$D$47,"",0)="No",1,0)</xm:f>
            <x14:dxf>
              <fill>
                <patternFill>
                  <bgColor theme="7" tint="0.79998168889431442"/>
                </patternFill>
              </fill>
            </x14:dxf>
          </x14:cfRule>
          <x14:cfRule type="expression" priority="71" id="{4F1AAB91-AD18-4FEB-9939-058DA9F166C4}">
            <xm:f>IF(_xlfn.XLOOKUP($D10,' P1 Countries of interest'!$C$26:$C$47,' P1 Countries of interest'!$D$26:$D$47,"",0)="Yes",1,0)</xm:f>
            <x14:dxf>
              <fill>
                <patternFill>
                  <bgColor theme="9" tint="0.79998168889431442"/>
                </patternFill>
              </fill>
            </x14:dxf>
          </x14:cfRule>
          <xm:sqref>E10:G30</xm:sqref>
        </x14:conditionalFormatting>
        <x14:conditionalFormatting xmlns:xm="http://schemas.microsoft.com/office/excel/2006/main">
          <x14:cfRule type="expression" priority="1" id="{E9702524-AA7F-48C3-B40E-1A725D7C8F3F}">
            <xm:f>IF(_xlfn.XLOOKUP($D31,' P1 Countries of interest'!$C$26:$C$48,' P1 Countries of interest'!$D$26:$D$48,"",0)="No",1,0)</xm:f>
            <x14:dxf>
              <fill>
                <patternFill>
                  <bgColor theme="7" tint="0.79998168889431442"/>
                </patternFill>
              </fill>
            </x14:dxf>
          </x14:cfRule>
          <x14:cfRule type="expression" priority="2" id="{A08D9FE3-0D69-4DDF-A85D-B81F0D577E34}">
            <xm:f>IF(_xlfn.XLOOKUP($D31,' P1 Countries of interest'!$C$26:$C$48,' P1 Countries of interest'!$D$26:$D$48,"",0)="Yes",1,0)</xm:f>
            <x14:dxf>
              <fill>
                <patternFill>
                  <bgColor theme="9" tint="0.79998168889431442"/>
                </patternFill>
              </fill>
            </x14:dxf>
          </x14:cfRule>
          <xm:sqref>E31:H31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6DED4-A603-4593-B874-F8FD5C7C6E44}">
  <sheetPr>
    <tabColor theme="0" tint="-0.499984740745262"/>
  </sheetPr>
  <dimension ref="A1:W694"/>
  <sheetViews>
    <sheetView showGridLines="0" tabSelected="1" topLeftCell="A637" zoomScale="55" zoomScaleNormal="55" workbookViewId="0">
      <selection activeCell="K16" sqref="K16"/>
    </sheetView>
  </sheetViews>
  <sheetFormatPr defaultColWidth="0" defaultRowHeight="14.5" zeroHeight="1" outlineLevelRow="1" x14ac:dyDescent="0.35"/>
  <cols>
    <col min="1" max="1" width="4.453125" customWidth="1"/>
    <col min="2" max="2" width="1.7265625" style="9" customWidth="1"/>
    <col min="3" max="3" width="6.26953125" customWidth="1"/>
    <col min="4" max="4" width="23.7265625" customWidth="1"/>
    <col min="5" max="5" width="26.7265625" style="13" customWidth="1"/>
    <col min="6" max="6" width="11.81640625" style="13" customWidth="1"/>
    <col min="7" max="7" width="11.54296875" style="13" customWidth="1"/>
    <col min="8" max="8" width="14.1796875" style="13" customWidth="1"/>
    <col min="9" max="9" width="24.81640625" style="13" customWidth="1"/>
    <col min="10" max="10" width="5.54296875" customWidth="1"/>
    <col min="11" max="11" width="9.26953125" customWidth="1"/>
    <col min="12" max="16384" width="9.26953125" hidden="1"/>
  </cols>
  <sheetData>
    <row r="1" spans="2:10" x14ac:dyDescent="0.35"/>
    <row r="2" spans="2:10" ht="28.5" x14ac:dyDescent="0.65">
      <c r="B2" s="87" t="s">
        <v>189</v>
      </c>
    </row>
    <row r="3" spans="2:10" x14ac:dyDescent="0.35">
      <c r="B3" s="3"/>
    </row>
    <row r="4" spans="2:10" x14ac:dyDescent="0.35">
      <c r="B4" s="82" t="s">
        <v>6</v>
      </c>
      <c r="C4" s="1"/>
      <c r="D4" s="1"/>
      <c r="E4" s="142"/>
      <c r="F4" s="142"/>
      <c r="G4" s="142"/>
      <c r="H4" s="142"/>
      <c r="I4" s="142"/>
    </row>
    <row r="5" spans="2:10" x14ac:dyDescent="0.35">
      <c r="B5" s="9" t="s">
        <v>190</v>
      </c>
      <c r="C5" s="9"/>
      <c r="D5" s="9"/>
      <c r="E5" s="29"/>
      <c r="F5" s="29"/>
      <c r="G5" s="29"/>
      <c r="H5" s="29"/>
      <c r="I5" s="29"/>
      <c r="J5" s="9"/>
    </row>
    <row r="6" spans="2:10" x14ac:dyDescent="0.35">
      <c r="B6" s="80" t="s">
        <v>7</v>
      </c>
      <c r="C6" s="77" t="s">
        <v>191</v>
      </c>
      <c r="D6" s="77"/>
      <c r="E6" s="31"/>
      <c r="F6" s="31"/>
      <c r="G6" s="31"/>
      <c r="H6" s="31"/>
      <c r="I6" s="31"/>
      <c r="J6" s="77"/>
    </row>
    <row r="7" spans="2:10" x14ac:dyDescent="0.35">
      <c r="B7" s="80"/>
      <c r="C7" s="77" t="s">
        <v>192</v>
      </c>
      <c r="D7" s="77"/>
      <c r="E7" s="31"/>
      <c r="F7" s="31"/>
      <c r="G7" s="31"/>
      <c r="H7" s="31"/>
      <c r="I7" s="31"/>
      <c r="J7" s="77"/>
    </row>
    <row r="8" spans="2:10" x14ac:dyDescent="0.35">
      <c r="B8" s="80" t="s">
        <v>7</v>
      </c>
      <c r="C8" s="77" t="s">
        <v>193</v>
      </c>
      <c r="D8" s="77"/>
      <c r="E8" s="31"/>
      <c r="F8" s="31"/>
      <c r="G8" s="31"/>
      <c r="H8" s="31"/>
      <c r="I8" s="31"/>
    </row>
    <row r="9" spans="2:10" x14ac:dyDescent="0.35">
      <c r="B9" s="80"/>
      <c r="C9" s="77" t="s">
        <v>194</v>
      </c>
      <c r="D9" s="77"/>
      <c r="E9" s="31"/>
      <c r="F9" s="31"/>
      <c r="G9" s="31"/>
      <c r="H9" s="31"/>
      <c r="I9" s="31"/>
    </row>
    <row r="10" spans="2:10" x14ac:dyDescent="0.35">
      <c r="B10" s="80"/>
      <c r="C10" s="77" t="s">
        <v>195</v>
      </c>
      <c r="D10" s="77"/>
      <c r="E10" s="31"/>
      <c r="F10" s="31"/>
      <c r="G10" s="31"/>
      <c r="H10" s="31"/>
      <c r="I10" s="31"/>
    </row>
    <row r="11" spans="2:10" x14ac:dyDescent="0.35">
      <c r="B11" s="80"/>
      <c r="C11" s="77" t="s">
        <v>196</v>
      </c>
      <c r="D11" s="31"/>
      <c r="E11" s="31"/>
      <c r="F11" s="31"/>
      <c r="G11" s="31"/>
      <c r="H11" s="31"/>
      <c r="I11" s="31"/>
    </row>
    <row r="12" spans="2:10" x14ac:dyDescent="0.35">
      <c r="B12" s="80" t="s">
        <v>7</v>
      </c>
      <c r="C12" s="77" t="s">
        <v>197</v>
      </c>
      <c r="D12" s="77"/>
      <c r="E12" s="31"/>
      <c r="F12" s="31"/>
      <c r="G12" s="31"/>
      <c r="H12" s="31"/>
      <c r="I12" s="31"/>
    </row>
    <row r="13" spans="2:10" x14ac:dyDescent="0.35"/>
    <row r="14" spans="2:10" ht="26" x14ac:dyDescent="0.6">
      <c r="B14" s="83" t="s">
        <v>141</v>
      </c>
      <c r="C14" s="60"/>
      <c r="D14" s="60"/>
      <c r="E14" s="161"/>
      <c r="F14" s="161"/>
      <c r="G14" s="161"/>
      <c r="H14" s="161"/>
      <c r="I14" s="161"/>
    </row>
    <row r="15" spans="2:10" x14ac:dyDescent="0.35"/>
    <row r="16" spans="2:10" x14ac:dyDescent="0.35">
      <c r="B16" s="84" t="s">
        <v>142</v>
      </c>
    </row>
    <row r="17" spans="2:10" x14ac:dyDescent="0.35">
      <c r="B17" s="79" t="s">
        <v>68</v>
      </c>
      <c r="C17" s="78"/>
      <c r="D17" s="78"/>
      <c r="E17" s="162"/>
      <c r="F17" s="162"/>
      <c r="G17" s="162"/>
      <c r="H17" s="162"/>
      <c r="I17" s="162"/>
    </row>
    <row r="18" spans="2:10" outlineLevel="1" x14ac:dyDescent="0.35"/>
    <row r="19" spans="2:10" outlineLevel="1" x14ac:dyDescent="0.35">
      <c r="C19" s="272" t="s">
        <v>198</v>
      </c>
      <c r="D19" s="273"/>
      <c r="E19" s="273"/>
      <c r="F19" s="273"/>
      <c r="G19" s="273"/>
      <c r="H19" s="273"/>
      <c r="I19" s="273"/>
    </row>
    <row r="20" spans="2:10" ht="43.5" outlineLevel="1" x14ac:dyDescent="0.35">
      <c r="C20" s="274"/>
      <c r="D20" s="274"/>
      <c r="E20" s="163" t="s">
        <v>199</v>
      </c>
      <c r="F20" s="163" t="s">
        <v>200</v>
      </c>
      <c r="G20" s="163" t="s">
        <v>201</v>
      </c>
      <c r="H20" s="163" t="s">
        <v>202</v>
      </c>
      <c r="I20" s="163" t="s">
        <v>203</v>
      </c>
    </row>
    <row r="21" spans="2:10" outlineLevel="1" x14ac:dyDescent="0.35">
      <c r="C21" s="275" t="s">
        <v>204</v>
      </c>
      <c r="D21" s="275"/>
      <c r="E21" s="164">
        <v>134790</v>
      </c>
      <c r="F21" s="164">
        <v>295188</v>
      </c>
      <c r="G21" s="164">
        <v>350026</v>
      </c>
      <c r="H21" s="164">
        <v>370983</v>
      </c>
      <c r="I21" s="165">
        <v>392119</v>
      </c>
      <c r="J21" s="203"/>
    </row>
    <row r="22" spans="2:10" outlineLevel="1" x14ac:dyDescent="0.35">
      <c r="C22" s="275" t="s">
        <v>205</v>
      </c>
      <c r="D22" s="275"/>
      <c r="E22" s="164">
        <v>6722</v>
      </c>
      <c r="F22" s="164">
        <v>14721</v>
      </c>
      <c r="G22" s="164">
        <v>17455</v>
      </c>
      <c r="H22" s="164">
        <v>18501</v>
      </c>
      <c r="I22" s="164">
        <v>19555</v>
      </c>
    </row>
    <row r="23" spans="2:10" outlineLevel="1" x14ac:dyDescent="0.35">
      <c r="C23" s="276" t="s">
        <v>206</v>
      </c>
      <c r="D23" s="277"/>
      <c r="E23" s="166">
        <v>141512</v>
      </c>
      <c r="F23" s="166">
        <v>309909</v>
      </c>
      <c r="G23" s="166">
        <v>367481</v>
      </c>
      <c r="H23" s="166">
        <v>389484</v>
      </c>
      <c r="I23" s="166">
        <v>411674</v>
      </c>
      <c r="J23" s="204"/>
    </row>
    <row r="24" spans="2:10" outlineLevel="1" x14ac:dyDescent="0.35">
      <c r="C24" s="3"/>
      <c r="D24" s="3"/>
      <c r="E24" s="204"/>
      <c r="F24" s="204"/>
      <c r="G24" s="204"/>
      <c r="H24" s="204"/>
      <c r="I24" s="204"/>
    </row>
    <row r="25" spans="2:10" outlineLevel="1" x14ac:dyDescent="0.35">
      <c r="C25" s="278" t="s">
        <v>207</v>
      </c>
      <c r="D25" s="279"/>
      <c r="E25" s="279"/>
      <c r="F25" s="279"/>
      <c r="G25" s="279"/>
      <c r="H25" s="279"/>
      <c r="I25" s="279"/>
    </row>
    <row r="26" spans="2:10" outlineLevel="1" x14ac:dyDescent="0.35">
      <c r="C26" s="274"/>
      <c r="D26" s="274"/>
      <c r="E26" s="163" t="s">
        <v>208</v>
      </c>
      <c r="F26" s="163" t="s">
        <v>209</v>
      </c>
      <c r="G26" s="163" t="s">
        <v>210</v>
      </c>
      <c r="H26" s="163" t="s">
        <v>211</v>
      </c>
      <c r="I26" s="163" t="s">
        <v>212</v>
      </c>
    </row>
    <row r="27" spans="2:10" outlineLevel="1" x14ac:dyDescent="0.35">
      <c r="C27" s="275" t="s">
        <v>206</v>
      </c>
      <c r="D27" s="275"/>
      <c r="E27" s="168">
        <v>0.90000002721228389</v>
      </c>
      <c r="F27" s="168">
        <v>6.9999980951401322E-2</v>
      </c>
      <c r="G27" s="168">
        <v>2.9999991836314851E-2</v>
      </c>
      <c r="H27" s="168">
        <v>0</v>
      </c>
      <c r="I27" s="168">
        <v>0</v>
      </c>
    </row>
    <row r="28" spans="2:10" outlineLevel="1" x14ac:dyDescent="0.35"/>
    <row r="29" spans="2:10" outlineLevel="1" x14ac:dyDescent="0.35">
      <c r="B29" s="207"/>
      <c r="C29" s="282" t="s">
        <v>735</v>
      </c>
      <c r="D29" s="282"/>
      <c r="E29" s="282"/>
      <c r="F29" s="282"/>
      <c r="G29" s="282"/>
      <c r="H29" s="282"/>
      <c r="I29" s="282"/>
    </row>
    <row r="30" spans="2:10" outlineLevel="1" x14ac:dyDescent="0.35">
      <c r="B30" s="207"/>
      <c r="C30" s="275" t="s">
        <v>732</v>
      </c>
      <c r="D30" s="275"/>
      <c r="E30" s="284">
        <v>0.03</v>
      </c>
      <c r="F30" s="284"/>
      <c r="G30" s="284"/>
      <c r="H30" s="284"/>
      <c r="I30" s="284"/>
    </row>
    <row r="31" spans="2:10" outlineLevel="1" x14ac:dyDescent="0.35">
      <c r="B31" s="207"/>
    </row>
    <row r="32" spans="2:10" outlineLevel="1" x14ac:dyDescent="0.35">
      <c r="C32" s="278" t="s">
        <v>213</v>
      </c>
      <c r="D32" s="279"/>
      <c r="E32" s="279"/>
    </row>
    <row r="33" spans="3:6" outlineLevel="1" x14ac:dyDescent="0.35">
      <c r="C33" s="276" t="s">
        <v>214</v>
      </c>
      <c r="D33" s="277"/>
      <c r="E33" s="169">
        <v>11</v>
      </c>
    </row>
    <row r="34" spans="3:6" outlineLevel="1" x14ac:dyDescent="0.35">
      <c r="C34" s="280"/>
      <c r="D34" s="280"/>
    </row>
    <row r="35" spans="3:6" outlineLevel="1" x14ac:dyDescent="0.35">
      <c r="C35" s="272" t="s">
        <v>215</v>
      </c>
      <c r="D35" s="273"/>
      <c r="E35" s="273"/>
      <c r="F35" s="273"/>
    </row>
    <row r="36" spans="3:6" outlineLevel="1" x14ac:dyDescent="0.35">
      <c r="C36" s="172"/>
      <c r="D36" s="172" t="s">
        <v>216</v>
      </c>
      <c r="E36" s="173" t="s">
        <v>217</v>
      </c>
      <c r="F36" s="173" t="s">
        <v>55</v>
      </c>
    </row>
    <row r="37" spans="3:6" ht="43.5" outlineLevel="1" x14ac:dyDescent="0.35">
      <c r="C37" s="174">
        <v>1</v>
      </c>
      <c r="D37" s="175" t="s">
        <v>218</v>
      </c>
      <c r="E37" s="191" t="s">
        <v>219</v>
      </c>
      <c r="F37" s="175" t="s">
        <v>220</v>
      </c>
    </row>
    <row r="38" spans="3:6" ht="29" outlineLevel="1" x14ac:dyDescent="0.35">
      <c r="C38" s="174">
        <v>2</v>
      </c>
      <c r="D38" s="175" t="s">
        <v>221</v>
      </c>
      <c r="E38" s="191" t="s">
        <v>222</v>
      </c>
      <c r="F38" s="175"/>
    </row>
    <row r="39" spans="3:6" outlineLevel="1" x14ac:dyDescent="0.35">
      <c r="C39" s="174">
        <v>3</v>
      </c>
      <c r="D39" s="175" t="s">
        <v>223</v>
      </c>
      <c r="E39" s="191" t="s">
        <v>224</v>
      </c>
      <c r="F39" s="175"/>
    </row>
    <row r="40" spans="3:6" outlineLevel="1" x14ac:dyDescent="0.35">
      <c r="C40" s="174">
        <v>4</v>
      </c>
      <c r="D40" s="175" t="s">
        <v>225</v>
      </c>
      <c r="E40" s="191" t="s">
        <v>226</v>
      </c>
      <c r="F40" s="175"/>
    </row>
    <row r="41" spans="3:6" outlineLevel="1" x14ac:dyDescent="0.35">
      <c r="C41" s="174">
        <v>5</v>
      </c>
      <c r="D41" s="175" t="s">
        <v>227</v>
      </c>
      <c r="E41" s="191" t="s">
        <v>224</v>
      </c>
      <c r="F41" s="175"/>
    </row>
    <row r="42" spans="3:6" outlineLevel="1" x14ac:dyDescent="0.35">
      <c r="C42" s="174">
        <v>6</v>
      </c>
      <c r="D42" s="175" t="s">
        <v>228</v>
      </c>
      <c r="E42" s="191" t="s">
        <v>226</v>
      </c>
      <c r="F42" s="175"/>
    </row>
    <row r="43" spans="3:6" ht="29" outlineLevel="1" x14ac:dyDescent="0.35">
      <c r="C43" s="174">
        <v>7</v>
      </c>
      <c r="D43" s="175" t="s">
        <v>229</v>
      </c>
      <c r="E43" s="191" t="s">
        <v>230</v>
      </c>
      <c r="F43" s="175"/>
    </row>
    <row r="44" spans="3:6" ht="29" outlineLevel="1" x14ac:dyDescent="0.35">
      <c r="C44" s="174">
        <v>8</v>
      </c>
      <c r="D44" s="175" t="s">
        <v>231</v>
      </c>
      <c r="E44" s="191" t="s">
        <v>232</v>
      </c>
      <c r="F44" s="175"/>
    </row>
    <row r="45" spans="3:6" outlineLevel="1" x14ac:dyDescent="0.35">
      <c r="C45" s="174">
        <v>9</v>
      </c>
      <c r="D45" s="175" t="s">
        <v>233</v>
      </c>
      <c r="E45" s="191" t="s">
        <v>234</v>
      </c>
      <c r="F45" s="175"/>
    </row>
    <row r="46" spans="3:6" outlineLevel="1" x14ac:dyDescent="0.35">
      <c r="C46" s="174">
        <v>10</v>
      </c>
      <c r="D46" s="175" t="s">
        <v>235</v>
      </c>
      <c r="E46" s="191" t="s">
        <v>236</v>
      </c>
      <c r="F46" s="175"/>
    </row>
    <row r="47" spans="3:6" outlineLevel="1" x14ac:dyDescent="0.35">
      <c r="C47" s="174">
        <v>11</v>
      </c>
      <c r="D47" s="175" t="s">
        <v>237</v>
      </c>
      <c r="E47" s="191" t="s">
        <v>238</v>
      </c>
      <c r="F47" s="175"/>
    </row>
    <row r="48" spans="3:6" x14ac:dyDescent="0.35"/>
    <row r="49" spans="2:9" x14ac:dyDescent="0.35">
      <c r="B49" s="79" t="s">
        <v>69</v>
      </c>
      <c r="C49" s="78"/>
      <c r="D49" s="78"/>
      <c r="E49" s="162"/>
      <c r="F49" s="162"/>
      <c r="G49" s="162"/>
      <c r="H49" s="162"/>
      <c r="I49" s="162"/>
    </row>
    <row r="50" spans="2:9" hidden="1" outlineLevel="1" x14ac:dyDescent="0.35"/>
    <row r="51" spans="2:9" hidden="1" outlineLevel="1" x14ac:dyDescent="0.35">
      <c r="C51" s="272" t="s">
        <v>198</v>
      </c>
      <c r="D51" s="273"/>
      <c r="E51" s="273"/>
      <c r="F51" s="273"/>
      <c r="G51" s="273"/>
      <c r="H51" s="273"/>
      <c r="I51" s="273"/>
    </row>
    <row r="52" spans="2:9" ht="43.5" hidden="1" outlineLevel="1" x14ac:dyDescent="0.35">
      <c r="C52" s="274"/>
      <c r="D52" s="274"/>
      <c r="E52" s="163" t="s">
        <v>199</v>
      </c>
      <c r="F52" s="163" t="s">
        <v>200</v>
      </c>
      <c r="G52" s="163" t="s">
        <v>201</v>
      </c>
      <c r="H52" s="163" t="s">
        <v>202</v>
      </c>
      <c r="I52" s="163" t="s">
        <v>203</v>
      </c>
    </row>
    <row r="53" spans="2:9" hidden="1" outlineLevel="1" x14ac:dyDescent="0.35">
      <c r="C53" s="275" t="s">
        <v>204</v>
      </c>
      <c r="D53" s="275"/>
      <c r="E53" s="164">
        <v>478666</v>
      </c>
      <c r="F53" s="164">
        <v>266483</v>
      </c>
      <c r="G53" s="164">
        <v>275410</v>
      </c>
      <c r="H53" s="164">
        <v>348849</v>
      </c>
      <c r="I53" s="165">
        <v>360189</v>
      </c>
    </row>
    <row r="54" spans="2:9" hidden="1" outlineLevel="1" x14ac:dyDescent="0.35">
      <c r="C54" s="275" t="s">
        <v>205</v>
      </c>
      <c r="D54" s="275"/>
      <c r="E54" s="164">
        <v>23080</v>
      </c>
      <c r="F54" s="164">
        <v>12849</v>
      </c>
      <c r="G54" s="164">
        <v>13280</v>
      </c>
      <c r="H54" s="164">
        <v>16821</v>
      </c>
      <c r="I54" s="164">
        <v>17368</v>
      </c>
    </row>
    <row r="55" spans="2:9" hidden="1" outlineLevel="1" x14ac:dyDescent="0.35">
      <c r="C55" s="276" t="s">
        <v>206</v>
      </c>
      <c r="D55" s="277"/>
      <c r="E55" s="166">
        <v>501746</v>
      </c>
      <c r="F55" s="166">
        <v>279332</v>
      </c>
      <c r="G55" s="166">
        <v>288690</v>
      </c>
      <c r="H55" s="166">
        <v>365670</v>
      </c>
      <c r="I55" s="166">
        <v>377557</v>
      </c>
    </row>
    <row r="56" spans="2:9" hidden="1" outlineLevel="1" x14ac:dyDescent="0.35">
      <c r="C56" s="3"/>
      <c r="D56" s="3"/>
      <c r="E56" s="204"/>
      <c r="F56" s="204"/>
      <c r="G56" s="204"/>
      <c r="H56" s="204"/>
      <c r="I56" s="204"/>
    </row>
    <row r="57" spans="2:9" hidden="1" outlineLevel="1" x14ac:dyDescent="0.35">
      <c r="C57" s="278" t="s">
        <v>207</v>
      </c>
      <c r="D57" s="279"/>
      <c r="E57" s="279"/>
      <c r="F57" s="279"/>
      <c r="G57" s="279"/>
      <c r="H57" s="279"/>
      <c r="I57" s="279"/>
    </row>
    <row r="58" spans="2:9" hidden="1" outlineLevel="1" x14ac:dyDescent="0.35">
      <c r="C58" s="274"/>
      <c r="D58" s="274"/>
      <c r="E58" s="163" t="s">
        <v>208</v>
      </c>
      <c r="F58" s="163" t="s">
        <v>209</v>
      </c>
      <c r="G58" s="163" t="s">
        <v>210</v>
      </c>
      <c r="H58" s="163" t="s">
        <v>211</v>
      </c>
      <c r="I58" s="163" t="s">
        <v>212</v>
      </c>
    </row>
    <row r="59" spans="2:9" hidden="1" outlineLevel="1" x14ac:dyDescent="0.35">
      <c r="C59" s="275" t="s">
        <v>206</v>
      </c>
      <c r="D59" s="275"/>
      <c r="E59" s="168">
        <v>0.73699951716285328</v>
      </c>
      <c r="F59" s="168">
        <v>0.14600026803887237</v>
      </c>
      <c r="G59" s="168">
        <v>0</v>
      </c>
      <c r="H59" s="168">
        <v>0.11700021479827442</v>
      </c>
      <c r="I59" s="168">
        <v>0</v>
      </c>
    </row>
    <row r="60" spans="2:9" hidden="1" outlineLevel="1" x14ac:dyDescent="0.35">
      <c r="B60" s="207"/>
      <c r="C60" s="283"/>
      <c r="D60" s="283"/>
      <c r="E60" s="182"/>
      <c r="F60" s="182"/>
      <c r="G60" s="182"/>
      <c r="H60" s="182"/>
      <c r="I60" s="182"/>
    </row>
    <row r="61" spans="2:9" hidden="1" outlineLevel="1" x14ac:dyDescent="0.35">
      <c r="B61" s="207"/>
      <c r="C61" s="282" t="s">
        <v>735</v>
      </c>
      <c r="D61" s="282"/>
      <c r="E61" s="282"/>
      <c r="F61" s="282"/>
      <c r="G61" s="282"/>
      <c r="H61" s="282"/>
      <c r="I61" s="282"/>
    </row>
    <row r="62" spans="2:9" hidden="1" outlineLevel="1" x14ac:dyDescent="0.35">
      <c r="B62" s="207"/>
      <c r="C62" s="275" t="s">
        <v>732</v>
      </c>
      <c r="D62" s="275"/>
      <c r="E62" s="284" t="s">
        <v>733</v>
      </c>
      <c r="F62" s="284"/>
      <c r="G62" s="284"/>
      <c r="H62" s="284"/>
      <c r="I62" s="284"/>
    </row>
    <row r="63" spans="2:9" hidden="1" outlineLevel="1" x14ac:dyDescent="0.35">
      <c r="B63" s="207"/>
      <c r="C63" s="275" t="s">
        <v>734</v>
      </c>
      <c r="D63" s="275"/>
      <c r="E63" s="284" t="s">
        <v>736</v>
      </c>
      <c r="F63" s="284"/>
      <c r="G63" s="284"/>
      <c r="H63" s="284"/>
      <c r="I63" s="284"/>
    </row>
    <row r="64" spans="2:9" hidden="1" outlineLevel="1" x14ac:dyDescent="0.35"/>
    <row r="65" spans="3:9" hidden="1" outlineLevel="1" x14ac:dyDescent="0.35">
      <c r="C65" s="278" t="s">
        <v>213</v>
      </c>
      <c r="D65" s="279"/>
      <c r="E65" s="279"/>
    </row>
    <row r="66" spans="3:9" hidden="1" outlineLevel="1" x14ac:dyDescent="0.35">
      <c r="C66" s="276" t="s">
        <v>214</v>
      </c>
      <c r="D66" s="277"/>
      <c r="E66" s="169">
        <v>17</v>
      </c>
    </row>
    <row r="67" spans="3:9" hidden="1" outlineLevel="1" x14ac:dyDescent="0.35">
      <c r="C67" s="9"/>
      <c r="D67" s="9"/>
      <c r="E67" s="170"/>
      <c r="I67" s="171"/>
    </row>
    <row r="68" spans="3:9" hidden="1" outlineLevel="1" x14ac:dyDescent="0.35">
      <c r="C68" s="272" t="s">
        <v>215</v>
      </c>
      <c r="D68" s="273"/>
      <c r="E68" s="273"/>
      <c r="F68" s="273"/>
    </row>
    <row r="69" spans="3:9" hidden="1" outlineLevel="1" x14ac:dyDescent="0.35">
      <c r="C69" s="172"/>
      <c r="D69" s="172" t="s">
        <v>216</v>
      </c>
      <c r="E69" s="173" t="s">
        <v>217</v>
      </c>
      <c r="F69" s="173" t="s">
        <v>55</v>
      </c>
    </row>
    <row r="70" spans="3:9" ht="43.5" hidden="1" outlineLevel="1" x14ac:dyDescent="0.35">
      <c r="C70" s="174">
        <v>1</v>
      </c>
      <c r="D70" s="175" t="s">
        <v>239</v>
      </c>
      <c r="E70" s="192" t="s">
        <v>240</v>
      </c>
      <c r="F70" s="175" t="s">
        <v>241</v>
      </c>
    </row>
    <row r="71" spans="3:9" ht="43.5" hidden="1" outlineLevel="1" x14ac:dyDescent="0.35">
      <c r="C71" s="174">
        <v>2</v>
      </c>
      <c r="D71" s="175" t="s">
        <v>242</v>
      </c>
      <c r="E71" s="192" t="s">
        <v>238</v>
      </c>
      <c r="F71" s="175" t="s">
        <v>243</v>
      </c>
    </row>
    <row r="72" spans="3:9" ht="29" hidden="1" outlineLevel="1" x14ac:dyDescent="0.35">
      <c r="C72" s="174">
        <v>3</v>
      </c>
      <c r="D72" s="175" t="s">
        <v>244</v>
      </c>
      <c r="E72" s="192" t="s">
        <v>245</v>
      </c>
      <c r="F72" s="175" t="s">
        <v>246</v>
      </c>
    </row>
    <row r="73" spans="3:9" ht="29" hidden="1" outlineLevel="1" x14ac:dyDescent="0.35">
      <c r="C73" s="174">
        <v>4</v>
      </c>
      <c r="D73" s="175" t="s">
        <v>247</v>
      </c>
      <c r="E73" s="192" t="s">
        <v>248</v>
      </c>
      <c r="F73" s="175" t="s">
        <v>249</v>
      </c>
    </row>
    <row r="74" spans="3:9" ht="29" hidden="1" outlineLevel="1" x14ac:dyDescent="0.35">
      <c r="C74" s="174">
        <v>5</v>
      </c>
      <c r="D74" s="175" t="s">
        <v>250</v>
      </c>
      <c r="E74" s="192" t="s">
        <v>251</v>
      </c>
      <c r="F74" s="175" t="s">
        <v>249</v>
      </c>
    </row>
    <row r="75" spans="3:9" ht="43.5" hidden="1" outlineLevel="1" x14ac:dyDescent="0.35">
      <c r="C75" s="174">
        <v>6</v>
      </c>
      <c r="D75" s="175" t="s">
        <v>252</v>
      </c>
      <c r="E75" s="192" t="s">
        <v>238</v>
      </c>
      <c r="F75" s="175" t="s">
        <v>253</v>
      </c>
    </row>
    <row r="76" spans="3:9" ht="58" hidden="1" outlineLevel="1" x14ac:dyDescent="0.35">
      <c r="C76" s="174">
        <v>7</v>
      </c>
      <c r="D76" s="175" t="s">
        <v>254</v>
      </c>
      <c r="E76" s="192" t="s">
        <v>238</v>
      </c>
      <c r="F76" s="175" t="s">
        <v>253</v>
      </c>
    </row>
    <row r="77" spans="3:9" ht="43.5" hidden="1" outlineLevel="1" x14ac:dyDescent="0.35">
      <c r="C77" s="174">
        <v>8</v>
      </c>
      <c r="D77" s="175" t="s">
        <v>255</v>
      </c>
      <c r="E77" s="192" t="s">
        <v>238</v>
      </c>
      <c r="F77" s="175" t="s">
        <v>253</v>
      </c>
    </row>
    <row r="78" spans="3:9" ht="29" hidden="1" outlineLevel="1" x14ac:dyDescent="0.35">
      <c r="C78" s="174">
        <v>9</v>
      </c>
      <c r="D78" s="175" t="s">
        <v>256</v>
      </c>
      <c r="E78" s="192" t="s">
        <v>257</v>
      </c>
      <c r="F78" s="175" t="s">
        <v>258</v>
      </c>
    </row>
    <row r="79" spans="3:9" ht="29" hidden="1" outlineLevel="1" x14ac:dyDescent="0.35">
      <c r="C79" s="174">
        <v>10</v>
      </c>
      <c r="D79" s="175" t="s">
        <v>259</v>
      </c>
      <c r="E79" s="192" t="s">
        <v>260</v>
      </c>
      <c r="F79" s="175" t="s">
        <v>261</v>
      </c>
    </row>
    <row r="80" spans="3:9" ht="29" hidden="1" outlineLevel="1" x14ac:dyDescent="0.35">
      <c r="C80" s="174">
        <v>11</v>
      </c>
      <c r="D80" s="175" t="s">
        <v>262</v>
      </c>
      <c r="E80" s="192" t="s">
        <v>263</v>
      </c>
      <c r="F80" s="175" t="s">
        <v>264</v>
      </c>
    </row>
    <row r="81" spans="2:9" ht="29" hidden="1" outlineLevel="1" x14ac:dyDescent="0.35">
      <c r="C81" s="174">
        <v>12</v>
      </c>
      <c r="D81" s="175" t="s">
        <v>265</v>
      </c>
      <c r="E81" s="192" t="s">
        <v>266</v>
      </c>
      <c r="F81" s="175" t="s">
        <v>267</v>
      </c>
    </row>
    <row r="82" spans="2:9" ht="29" hidden="1" outlineLevel="1" x14ac:dyDescent="0.35">
      <c r="C82" s="174">
        <v>13</v>
      </c>
      <c r="D82" s="175" t="s">
        <v>268</v>
      </c>
      <c r="E82" s="192" t="s">
        <v>269</v>
      </c>
      <c r="F82" s="175" t="s">
        <v>270</v>
      </c>
    </row>
    <row r="83" spans="2:9" hidden="1" outlineLevel="1" x14ac:dyDescent="0.35">
      <c r="C83" s="174">
        <v>14</v>
      </c>
      <c r="D83" s="175" t="s">
        <v>271</v>
      </c>
      <c r="E83" s="192" t="s">
        <v>272</v>
      </c>
      <c r="F83" s="175" t="s">
        <v>270</v>
      </c>
    </row>
    <row r="84" spans="2:9" ht="29" hidden="1" outlineLevel="1" x14ac:dyDescent="0.35">
      <c r="C84" s="174">
        <v>15</v>
      </c>
      <c r="D84" s="175" t="s">
        <v>273</v>
      </c>
      <c r="E84" s="192" t="s">
        <v>274</v>
      </c>
      <c r="F84" s="175" t="s">
        <v>275</v>
      </c>
    </row>
    <row r="85" spans="2:9" ht="29" hidden="1" outlineLevel="1" x14ac:dyDescent="0.35">
      <c r="C85" s="174">
        <v>16</v>
      </c>
      <c r="D85" s="175" t="s">
        <v>276</v>
      </c>
      <c r="E85" s="192" t="s">
        <v>277</v>
      </c>
      <c r="F85" s="175" t="s">
        <v>278</v>
      </c>
    </row>
    <row r="86" spans="2:9" ht="43.5" hidden="1" outlineLevel="1" x14ac:dyDescent="0.35">
      <c r="C86" s="174">
        <v>17</v>
      </c>
      <c r="D86" s="175" t="s">
        <v>279</v>
      </c>
      <c r="E86" s="192" t="s">
        <v>280</v>
      </c>
      <c r="F86" s="175" t="s">
        <v>281</v>
      </c>
    </row>
    <row r="87" spans="2:9" collapsed="1" x14ac:dyDescent="0.35"/>
    <row r="88" spans="2:9" x14ac:dyDescent="0.35">
      <c r="B88" s="79" t="s">
        <v>70</v>
      </c>
      <c r="C88" s="78"/>
      <c r="D88" s="78"/>
      <c r="E88" s="162"/>
      <c r="F88" s="162"/>
      <c r="G88" s="162"/>
      <c r="H88" s="162"/>
      <c r="I88" s="162"/>
    </row>
    <row r="89" spans="2:9" hidden="1" outlineLevel="1" x14ac:dyDescent="0.35"/>
    <row r="90" spans="2:9" hidden="1" outlineLevel="1" x14ac:dyDescent="0.35">
      <c r="C90" s="272" t="s">
        <v>198</v>
      </c>
      <c r="D90" s="273"/>
      <c r="E90" s="273"/>
      <c r="F90" s="273"/>
      <c r="G90" s="273"/>
      <c r="H90" s="273"/>
      <c r="I90" s="273"/>
    </row>
    <row r="91" spans="2:9" ht="43.5" hidden="1" outlineLevel="1" x14ac:dyDescent="0.35">
      <c r="C91" s="274"/>
      <c r="D91" s="274"/>
      <c r="E91" s="163" t="s">
        <v>199</v>
      </c>
      <c r="F91" s="163" t="s">
        <v>200</v>
      </c>
      <c r="G91" s="163" t="s">
        <v>201</v>
      </c>
      <c r="H91" s="163" t="s">
        <v>202</v>
      </c>
      <c r="I91" s="163" t="s">
        <v>203</v>
      </c>
    </row>
    <row r="92" spans="2:9" hidden="1" outlineLevel="1" x14ac:dyDescent="0.35">
      <c r="C92" s="275" t="s">
        <v>204</v>
      </c>
      <c r="D92" s="275"/>
      <c r="E92" s="164">
        <v>160473</v>
      </c>
      <c r="F92" s="164">
        <v>188452</v>
      </c>
      <c r="G92" s="164">
        <v>309218</v>
      </c>
      <c r="H92" s="164">
        <v>302225</v>
      </c>
      <c r="I92" s="165">
        <v>349798</v>
      </c>
    </row>
    <row r="93" spans="2:9" hidden="1" outlineLevel="1" x14ac:dyDescent="0.35">
      <c r="C93" s="275" t="s">
        <v>205</v>
      </c>
      <c r="D93" s="275"/>
      <c r="E93" s="164">
        <v>4453</v>
      </c>
      <c r="F93" s="164">
        <v>5229</v>
      </c>
      <c r="G93" s="164">
        <v>8581</v>
      </c>
      <c r="H93" s="164">
        <v>8387</v>
      </c>
      <c r="I93" s="164">
        <v>9707</v>
      </c>
    </row>
    <row r="94" spans="2:9" hidden="1" outlineLevel="1" x14ac:dyDescent="0.35">
      <c r="C94" s="276" t="s">
        <v>206</v>
      </c>
      <c r="D94" s="277"/>
      <c r="E94" s="166">
        <v>164926</v>
      </c>
      <c r="F94" s="166">
        <v>193681</v>
      </c>
      <c r="G94" s="166">
        <v>317799</v>
      </c>
      <c r="H94" s="166">
        <v>310612</v>
      </c>
      <c r="I94" s="166">
        <v>359505</v>
      </c>
    </row>
    <row r="95" spans="2:9" hidden="1" outlineLevel="1" x14ac:dyDescent="0.35">
      <c r="C95" s="3"/>
      <c r="D95" s="3"/>
      <c r="E95" s="204"/>
      <c r="F95" s="204"/>
      <c r="G95" s="204"/>
      <c r="H95" s="204"/>
      <c r="I95" s="204"/>
    </row>
    <row r="96" spans="2:9" hidden="1" outlineLevel="1" x14ac:dyDescent="0.35">
      <c r="C96" s="278" t="s">
        <v>207</v>
      </c>
      <c r="D96" s="279"/>
      <c r="E96" s="279"/>
      <c r="F96" s="279"/>
      <c r="G96" s="279"/>
      <c r="H96" s="279"/>
      <c r="I96" s="279"/>
    </row>
    <row r="97" spans="2:10" hidden="1" outlineLevel="1" x14ac:dyDescent="0.35">
      <c r="C97" s="274"/>
      <c r="D97" s="274"/>
      <c r="E97" s="163" t="s">
        <v>208</v>
      </c>
      <c r="F97" s="163" t="s">
        <v>209</v>
      </c>
      <c r="G97" s="163" t="s">
        <v>210</v>
      </c>
      <c r="H97" s="163" t="s">
        <v>211</v>
      </c>
      <c r="I97" s="163" t="s">
        <v>212</v>
      </c>
    </row>
    <row r="98" spans="2:10" hidden="1" outlineLevel="1" x14ac:dyDescent="0.35">
      <c r="C98" s="275" t="s">
        <v>206</v>
      </c>
      <c r="D98" s="275"/>
      <c r="E98" s="168">
        <v>0.87255398946689733</v>
      </c>
      <c r="F98" s="168">
        <v>8.4964007022068411E-2</v>
      </c>
      <c r="G98" s="168">
        <v>1.6992801404413681E-2</v>
      </c>
      <c r="H98" s="168">
        <v>4.2482003511034204E-3</v>
      </c>
      <c r="I98" s="168">
        <v>2.1241001755517103E-2</v>
      </c>
    </row>
    <row r="99" spans="2:10" hidden="1" outlineLevel="1" x14ac:dyDescent="0.35">
      <c r="B99" s="207"/>
      <c r="C99" s="283"/>
      <c r="D99" s="283"/>
      <c r="E99" s="182"/>
      <c r="F99" s="182"/>
      <c r="G99" s="182"/>
      <c r="H99" s="182"/>
      <c r="I99" s="182"/>
    </row>
    <row r="100" spans="2:10" hidden="1" outlineLevel="1" x14ac:dyDescent="0.35">
      <c r="B100" s="207"/>
      <c r="C100" s="282" t="s">
        <v>735</v>
      </c>
      <c r="D100" s="282"/>
      <c r="E100" s="282"/>
      <c r="F100" s="282"/>
      <c r="G100" s="282"/>
      <c r="H100" s="282"/>
      <c r="I100" s="282"/>
    </row>
    <row r="101" spans="2:10" hidden="1" outlineLevel="1" x14ac:dyDescent="0.35">
      <c r="B101" s="207"/>
      <c r="C101" s="275" t="s">
        <v>732</v>
      </c>
      <c r="D101" s="275"/>
      <c r="E101" s="284" t="s">
        <v>737</v>
      </c>
      <c r="F101" s="284"/>
      <c r="G101" s="284"/>
      <c r="H101" s="284"/>
      <c r="I101" s="284"/>
    </row>
    <row r="102" spans="2:10" hidden="1" outlineLevel="1" x14ac:dyDescent="0.35">
      <c r="B102" s="207"/>
      <c r="C102" s="207"/>
      <c r="D102" s="207"/>
      <c r="E102" s="207"/>
      <c r="F102" s="207"/>
      <c r="G102" s="207"/>
      <c r="H102" s="207"/>
      <c r="I102" s="207"/>
      <c r="J102" s="207"/>
    </row>
    <row r="103" spans="2:10" hidden="1" outlineLevel="1" x14ac:dyDescent="0.35">
      <c r="C103" s="278" t="s">
        <v>213</v>
      </c>
      <c r="D103" s="279"/>
      <c r="E103" s="279"/>
    </row>
    <row r="104" spans="2:10" hidden="1" outlineLevel="1" x14ac:dyDescent="0.35">
      <c r="C104" s="276" t="s">
        <v>214</v>
      </c>
      <c r="D104" s="277"/>
      <c r="E104" s="169">
        <v>7</v>
      </c>
    </row>
    <row r="105" spans="2:10" hidden="1" outlineLevel="1" x14ac:dyDescent="0.35">
      <c r="C105" s="9"/>
      <c r="D105" s="9"/>
      <c r="E105" s="170"/>
      <c r="I105" s="171"/>
    </row>
    <row r="106" spans="2:10" hidden="1" outlineLevel="1" x14ac:dyDescent="0.35">
      <c r="C106" s="272" t="s">
        <v>215</v>
      </c>
      <c r="D106" s="273"/>
      <c r="E106" s="273"/>
      <c r="F106" s="273"/>
    </row>
    <row r="107" spans="2:10" hidden="1" outlineLevel="1" x14ac:dyDescent="0.35">
      <c r="C107" s="172"/>
      <c r="D107" s="172" t="s">
        <v>216</v>
      </c>
      <c r="E107" s="173" t="s">
        <v>217</v>
      </c>
      <c r="F107" s="173" t="s">
        <v>55</v>
      </c>
    </row>
    <row r="108" spans="2:10" ht="58" hidden="1" outlineLevel="1" x14ac:dyDescent="0.35">
      <c r="C108" s="174">
        <v>1</v>
      </c>
      <c r="D108" s="175" t="s">
        <v>282</v>
      </c>
      <c r="E108" s="175" t="s">
        <v>283</v>
      </c>
      <c r="F108" s="175" t="s">
        <v>284</v>
      </c>
    </row>
    <row r="109" spans="2:10" ht="29" hidden="1" outlineLevel="1" x14ac:dyDescent="0.35">
      <c r="C109" s="174">
        <v>2</v>
      </c>
      <c r="D109" s="175" t="s">
        <v>285</v>
      </c>
      <c r="E109" s="175" t="s">
        <v>238</v>
      </c>
      <c r="F109" s="175" t="s">
        <v>286</v>
      </c>
    </row>
    <row r="110" spans="2:10" ht="58" hidden="1" outlineLevel="1" x14ac:dyDescent="0.35">
      <c r="C110" s="174">
        <v>3</v>
      </c>
      <c r="D110" s="175" t="s">
        <v>287</v>
      </c>
      <c r="E110" s="175" t="s">
        <v>288</v>
      </c>
      <c r="F110" s="175" t="s">
        <v>289</v>
      </c>
    </row>
    <row r="111" spans="2:10" ht="29" hidden="1" outlineLevel="1" x14ac:dyDescent="0.35">
      <c r="C111" s="174">
        <v>4</v>
      </c>
      <c r="D111" s="175" t="s">
        <v>290</v>
      </c>
      <c r="E111" s="175" t="s">
        <v>291</v>
      </c>
      <c r="F111" s="175" t="s">
        <v>292</v>
      </c>
    </row>
    <row r="112" spans="2:10" ht="29" hidden="1" outlineLevel="1" x14ac:dyDescent="0.35">
      <c r="C112" s="174">
        <v>5</v>
      </c>
      <c r="D112" s="175" t="s">
        <v>293</v>
      </c>
      <c r="E112" s="175" t="s">
        <v>294</v>
      </c>
      <c r="F112" s="175" t="s">
        <v>295</v>
      </c>
    </row>
    <row r="113" spans="2:9" hidden="1" outlineLevel="1" x14ac:dyDescent="0.35">
      <c r="C113" s="174">
        <v>6</v>
      </c>
      <c r="D113" s="175" t="s">
        <v>296</v>
      </c>
      <c r="E113" s="175" t="s">
        <v>238</v>
      </c>
      <c r="F113" s="175" t="s">
        <v>297</v>
      </c>
    </row>
    <row r="114" spans="2:9" ht="29" hidden="1" outlineLevel="1" x14ac:dyDescent="0.35">
      <c r="C114" s="174">
        <v>7</v>
      </c>
      <c r="D114" s="175" t="s">
        <v>298</v>
      </c>
      <c r="E114" s="175" t="s">
        <v>299</v>
      </c>
      <c r="F114" s="183" t="s">
        <v>300</v>
      </c>
    </row>
    <row r="115" spans="2:9" collapsed="1" x14ac:dyDescent="0.35">
      <c r="C115" s="178"/>
      <c r="D115" s="179"/>
      <c r="E115" s="180"/>
      <c r="F115" s="180"/>
      <c r="G115" s="181"/>
      <c r="H115" s="181"/>
    </row>
    <row r="116" spans="2:9" x14ac:dyDescent="0.35">
      <c r="B116" s="79" t="s">
        <v>71</v>
      </c>
      <c r="C116" s="78"/>
      <c r="D116" s="78"/>
      <c r="E116" s="162"/>
      <c r="F116" s="162"/>
      <c r="G116" s="162"/>
      <c r="H116" s="162"/>
      <c r="I116" s="162"/>
    </row>
    <row r="117" spans="2:9" hidden="1" outlineLevel="1" x14ac:dyDescent="0.35"/>
    <row r="118" spans="2:9" hidden="1" outlineLevel="1" x14ac:dyDescent="0.35">
      <c r="C118" s="272" t="s">
        <v>198</v>
      </c>
      <c r="D118" s="273"/>
      <c r="E118" s="273"/>
      <c r="F118" s="273"/>
      <c r="G118" s="273"/>
      <c r="H118" s="273"/>
      <c r="I118" s="273"/>
    </row>
    <row r="119" spans="2:9" ht="43.5" hidden="1" outlineLevel="1" x14ac:dyDescent="0.35">
      <c r="C119" s="274"/>
      <c r="D119" s="274"/>
      <c r="E119" s="163" t="s">
        <v>199</v>
      </c>
      <c r="F119" s="163" t="s">
        <v>200</v>
      </c>
      <c r="G119" s="163" t="s">
        <v>755</v>
      </c>
      <c r="H119" s="163" t="s">
        <v>202</v>
      </c>
      <c r="I119" s="163" t="s">
        <v>203</v>
      </c>
    </row>
    <row r="120" spans="2:9" hidden="1" outlineLevel="1" x14ac:dyDescent="0.35">
      <c r="C120" s="275" t="s">
        <v>204</v>
      </c>
      <c r="D120" s="275"/>
      <c r="E120" s="164">
        <v>181816</v>
      </c>
      <c r="F120" s="164">
        <v>183483</v>
      </c>
      <c r="G120" s="164">
        <v>193455</v>
      </c>
      <c r="H120" s="164">
        <v>237050</v>
      </c>
      <c r="I120" s="165">
        <v>237050</v>
      </c>
    </row>
    <row r="121" spans="2:9" hidden="1" outlineLevel="1" x14ac:dyDescent="0.35">
      <c r="C121" s="275" t="s">
        <v>205</v>
      </c>
      <c r="D121" s="275"/>
      <c r="E121" s="164">
        <v>16068</v>
      </c>
      <c r="F121" s="164">
        <v>16215</v>
      </c>
      <c r="G121" s="164">
        <v>17097</v>
      </c>
      <c r="H121" s="164">
        <v>20950</v>
      </c>
      <c r="I121" s="164">
        <v>20950</v>
      </c>
    </row>
    <row r="122" spans="2:9" hidden="1" outlineLevel="1" x14ac:dyDescent="0.35">
      <c r="C122" s="276" t="s">
        <v>206</v>
      </c>
      <c r="D122" s="277"/>
      <c r="E122" s="166">
        <v>197884</v>
      </c>
      <c r="F122" s="166">
        <v>199698</v>
      </c>
      <c r="G122" s="166">
        <v>210552</v>
      </c>
      <c r="H122" s="166">
        <v>258000</v>
      </c>
      <c r="I122" s="166">
        <v>258000</v>
      </c>
    </row>
    <row r="123" spans="2:9" hidden="1" outlineLevel="1" x14ac:dyDescent="0.35">
      <c r="C123" s="3"/>
      <c r="D123" s="3"/>
      <c r="E123" s="204"/>
      <c r="F123" s="204"/>
      <c r="G123" s="204"/>
      <c r="H123" s="204"/>
      <c r="I123" s="204"/>
    </row>
    <row r="124" spans="2:9" hidden="1" outlineLevel="1" x14ac:dyDescent="0.35">
      <c r="C124" s="278" t="s">
        <v>207</v>
      </c>
      <c r="D124" s="279"/>
      <c r="E124" s="279"/>
      <c r="F124" s="279"/>
      <c r="G124" s="279"/>
      <c r="H124" s="279"/>
      <c r="I124" s="279"/>
    </row>
    <row r="125" spans="2:9" hidden="1" outlineLevel="1" x14ac:dyDescent="0.35">
      <c r="C125" s="274"/>
      <c r="D125" s="274"/>
      <c r="E125" s="163" t="s">
        <v>208</v>
      </c>
      <c r="F125" s="163" t="s">
        <v>209</v>
      </c>
      <c r="G125" s="163" t="s">
        <v>210</v>
      </c>
      <c r="H125" s="163" t="s">
        <v>211</v>
      </c>
      <c r="I125" s="163" t="s">
        <v>212</v>
      </c>
    </row>
    <row r="126" spans="2:9" hidden="1" outlineLevel="1" x14ac:dyDescent="0.35">
      <c r="C126" s="275" t="s">
        <v>206</v>
      </c>
      <c r="D126" s="275"/>
      <c r="E126" s="168">
        <v>0.75000089051741436</v>
      </c>
      <c r="F126" s="168">
        <v>0.23999914510328221</v>
      </c>
      <c r="G126" s="168">
        <v>0</v>
      </c>
      <c r="H126" s="168">
        <v>9.9999643793034273E-3</v>
      </c>
      <c r="I126" s="168">
        <v>0</v>
      </c>
    </row>
    <row r="127" spans="2:9" hidden="1" outlineLevel="1" x14ac:dyDescent="0.35">
      <c r="B127" s="207"/>
      <c r="C127" s="283"/>
      <c r="D127" s="283"/>
      <c r="E127" s="182"/>
      <c r="F127" s="182"/>
      <c r="G127" s="182"/>
      <c r="H127" s="182"/>
      <c r="I127" s="182"/>
    </row>
    <row r="128" spans="2:9" hidden="1" outlineLevel="1" x14ac:dyDescent="0.35">
      <c r="B128" s="207"/>
      <c r="C128" s="282" t="s">
        <v>735</v>
      </c>
      <c r="D128" s="282"/>
      <c r="E128" s="282"/>
      <c r="F128" s="282"/>
      <c r="G128" s="282"/>
      <c r="H128" s="282"/>
      <c r="I128" s="282"/>
    </row>
    <row r="129" spans="2:9" hidden="1" outlineLevel="1" x14ac:dyDescent="0.35">
      <c r="B129" s="207"/>
      <c r="C129" s="275" t="s">
        <v>734</v>
      </c>
      <c r="D129" s="275"/>
      <c r="E129" s="284" t="s">
        <v>740</v>
      </c>
      <c r="F129" s="284"/>
      <c r="G129" s="284"/>
      <c r="H129" s="284"/>
      <c r="I129" s="284"/>
    </row>
    <row r="130" spans="2:9" hidden="1" outlineLevel="1" x14ac:dyDescent="0.35">
      <c r="C130" s="3"/>
      <c r="D130" s="3"/>
      <c r="E130" s="167"/>
      <c r="F130" s="167"/>
      <c r="G130" s="167"/>
      <c r="H130" s="167"/>
      <c r="I130" s="167"/>
    </row>
    <row r="131" spans="2:9" hidden="1" outlineLevel="1" x14ac:dyDescent="0.35">
      <c r="C131" s="278" t="s">
        <v>213</v>
      </c>
      <c r="D131" s="279"/>
      <c r="E131" s="279"/>
    </row>
    <row r="132" spans="2:9" hidden="1" outlineLevel="1" x14ac:dyDescent="0.35">
      <c r="C132" s="276" t="s">
        <v>214</v>
      </c>
      <c r="D132" s="277"/>
      <c r="E132" s="169">
        <v>4</v>
      </c>
    </row>
    <row r="133" spans="2:9" hidden="1" outlineLevel="1" x14ac:dyDescent="0.35">
      <c r="C133" s="9"/>
      <c r="D133" s="9"/>
      <c r="E133" s="170"/>
      <c r="I133" s="171"/>
    </row>
    <row r="134" spans="2:9" hidden="1" outlineLevel="1" x14ac:dyDescent="0.35">
      <c r="C134" s="272" t="s">
        <v>215</v>
      </c>
      <c r="D134" s="273"/>
      <c r="E134" s="273"/>
      <c r="F134" s="273"/>
    </row>
    <row r="135" spans="2:9" hidden="1" outlineLevel="1" x14ac:dyDescent="0.35">
      <c r="C135" s="172"/>
      <c r="D135" s="172" t="s">
        <v>216</v>
      </c>
      <c r="E135" s="173" t="s">
        <v>217</v>
      </c>
      <c r="F135" s="173" t="s">
        <v>55</v>
      </c>
    </row>
    <row r="136" spans="2:9" ht="29" hidden="1" outlineLevel="1" x14ac:dyDescent="0.35">
      <c r="C136" s="174">
        <v>1</v>
      </c>
      <c r="D136" s="175" t="s">
        <v>301</v>
      </c>
      <c r="E136" s="175"/>
      <c r="F136" s="175" t="s">
        <v>302</v>
      </c>
    </row>
    <row r="137" spans="2:9" hidden="1" outlineLevel="1" x14ac:dyDescent="0.35">
      <c r="C137" s="174">
        <v>2</v>
      </c>
      <c r="D137" s="175" t="s">
        <v>303</v>
      </c>
      <c r="E137" s="175"/>
      <c r="F137" s="175" t="s">
        <v>304</v>
      </c>
    </row>
    <row r="138" spans="2:9" ht="29" hidden="1" outlineLevel="1" x14ac:dyDescent="0.35">
      <c r="C138" s="174">
        <v>3</v>
      </c>
      <c r="D138" s="175" t="s">
        <v>305</v>
      </c>
      <c r="E138" s="175" t="s">
        <v>306</v>
      </c>
      <c r="F138" s="175" t="s">
        <v>307</v>
      </c>
    </row>
    <row r="139" spans="2:9" ht="29" hidden="1" outlineLevel="1" x14ac:dyDescent="0.35">
      <c r="C139" s="174">
        <v>4</v>
      </c>
      <c r="D139" s="175" t="s">
        <v>308</v>
      </c>
      <c r="E139" s="193" t="s">
        <v>309</v>
      </c>
      <c r="F139" s="175" t="s">
        <v>310</v>
      </c>
    </row>
    <row r="140" spans="2:9" collapsed="1" x14ac:dyDescent="0.35"/>
    <row r="141" spans="2:9" x14ac:dyDescent="0.35">
      <c r="B141" s="79" t="s">
        <v>72</v>
      </c>
      <c r="C141" s="78"/>
      <c r="D141" s="78"/>
      <c r="E141" s="162"/>
      <c r="F141" s="162"/>
      <c r="G141" s="162"/>
      <c r="H141" s="162"/>
      <c r="I141" s="162"/>
    </row>
    <row r="142" spans="2:9" hidden="1" outlineLevel="1" x14ac:dyDescent="0.35"/>
    <row r="143" spans="2:9" hidden="1" outlineLevel="1" x14ac:dyDescent="0.35">
      <c r="C143" s="272" t="s">
        <v>198</v>
      </c>
      <c r="D143" s="273"/>
      <c r="E143" s="273"/>
      <c r="F143" s="273"/>
      <c r="G143" s="273"/>
      <c r="H143" s="273"/>
      <c r="I143" s="273"/>
    </row>
    <row r="144" spans="2:9" ht="43.5" hidden="1" outlineLevel="1" x14ac:dyDescent="0.35">
      <c r="C144" s="274"/>
      <c r="D144" s="274"/>
      <c r="E144" s="163" t="s">
        <v>199</v>
      </c>
      <c r="F144" s="163" t="s">
        <v>200</v>
      </c>
      <c r="G144" s="163" t="s">
        <v>201</v>
      </c>
      <c r="H144" s="163" t="s">
        <v>202</v>
      </c>
      <c r="I144" s="163" t="s">
        <v>203</v>
      </c>
    </row>
    <row r="145" spans="2:9" hidden="1" outlineLevel="1" x14ac:dyDescent="0.35">
      <c r="C145" s="275" t="s">
        <v>204</v>
      </c>
      <c r="D145" s="275"/>
      <c r="E145" s="164">
        <v>709807</v>
      </c>
      <c r="F145" s="164">
        <v>717406</v>
      </c>
      <c r="G145" s="164">
        <v>722257</v>
      </c>
      <c r="H145" s="164">
        <v>735313</v>
      </c>
      <c r="I145" s="165">
        <v>748548</v>
      </c>
    </row>
    <row r="146" spans="2:9" hidden="1" outlineLevel="1" x14ac:dyDescent="0.35">
      <c r="C146" s="275" t="s">
        <v>205</v>
      </c>
      <c r="D146" s="275"/>
      <c r="E146" s="164">
        <v>29575</v>
      </c>
      <c r="F146" s="164">
        <v>29892</v>
      </c>
      <c r="G146" s="164">
        <v>30094</v>
      </c>
      <c r="H146" s="164">
        <v>30638</v>
      </c>
      <c r="I146" s="164">
        <v>31190</v>
      </c>
    </row>
    <row r="147" spans="2:9" hidden="1" outlineLevel="1" x14ac:dyDescent="0.35">
      <c r="C147" s="276" t="s">
        <v>206</v>
      </c>
      <c r="D147" s="277"/>
      <c r="E147" s="166">
        <v>739382</v>
      </c>
      <c r="F147" s="166">
        <v>747298</v>
      </c>
      <c r="G147" s="166">
        <v>752351</v>
      </c>
      <c r="H147" s="166">
        <v>765951</v>
      </c>
      <c r="I147" s="166">
        <v>779738</v>
      </c>
    </row>
    <row r="148" spans="2:9" hidden="1" outlineLevel="1" x14ac:dyDescent="0.35">
      <c r="C148" s="3"/>
      <c r="D148" s="3"/>
      <c r="E148" s="204"/>
      <c r="F148" s="204"/>
      <c r="G148" s="204"/>
      <c r="H148" s="204"/>
      <c r="I148" s="204"/>
    </row>
    <row r="149" spans="2:9" hidden="1" outlineLevel="1" x14ac:dyDescent="0.35">
      <c r="C149" s="278" t="s">
        <v>207</v>
      </c>
      <c r="D149" s="279"/>
      <c r="E149" s="279"/>
      <c r="F149" s="279"/>
      <c r="G149" s="279"/>
      <c r="H149" s="279"/>
      <c r="I149" s="279"/>
    </row>
    <row r="150" spans="2:9" hidden="1" outlineLevel="1" x14ac:dyDescent="0.35">
      <c r="C150" s="274"/>
      <c r="D150" s="274"/>
      <c r="E150" s="163" t="s">
        <v>208</v>
      </c>
      <c r="F150" s="163" t="s">
        <v>209</v>
      </c>
      <c r="G150" s="163" t="s">
        <v>210</v>
      </c>
      <c r="H150" s="163" t="s">
        <v>211</v>
      </c>
      <c r="I150" s="163" t="s">
        <v>212</v>
      </c>
    </row>
    <row r="151" spans="2:9" hidden="1" outlineLevel="1" x14ac:dyDescent="0.35">
      <c r="C151" s="275" t="s">
        <v>206</v>
      </c>
      <c r="D151" s="275"/>
      <c r="E151" s="168">
        <v>0.94999997009372816</v>
      </c>
      <c r="F151" s="168">
        <v>5.0000029906271753E-2</v>
      </c>
      <c r="G151" s="168">
        <v>0</v>
      </c>
      <c r="H151" s="168">
        <v>0</v>
      </c>
      <c r="I151" s="168">
        <v>0</v>
      </c>
    </row>
    <row r="152" spans="2:9" hidden="1" outlineLevel="1" x14ac:dyDescent="0.35">
      <c r="B152" s="207"/>
      <c r="C152" s="283"/>
      <c r="D152" s="283"/>
      <c r="E152" s="182"/>
      <c r="F152" s="182"/>
      <c r="G152" s="182"/>
      <c r="H152" s="182"/>
      <c r="I152" s="182"/>
    </row>
    <row r="153" spans="2:9" hidden="1" outlineLevel="1" x14ac:dyDescent="0.35">
      <c r="B153" s="207"/>
      <c r="C153" s="282" t="s">
        <v>735</v>
      </c>
      <c r="D153" s="282"/>
      <c r="E153" s="282"/>
      <c r="F153" s="282"/>
      <c r="G153" s="282"/>
      <c r="H153" s="282"/>
      <c r="I153" s="282"/>
    </row>
    <row r="154" spans="2:9" hidden="1" outlineLevel="1" x14ac:dyDescent="0.35">
      <c r="B154" s="207"/>
      <c r="C154" s="275" t="s">
        <v>732</v>
      </c>
      <c r="D154" s="275"/>
      <c r="E154" s="284" t="s">
        <v>738</v>
      </c>
      <c r="F154" s="284"/>
      <c r="G154" s="284"/>
      <c r="H154" s="284"/>
      <c r="I154" s="284"/>
    </row>
    <row r="155" spans="2:9" hidden="1" outlineLevel="1" x14ac:dyDescent="0.35">
      <c r="B155" s="207"/>
      <c r="C155" s="275" t="s">
        <v>734</v>
      </c>
      <c r="D155" s="275"/>
      <c r="E155" s="284" t="s">
        <v>739</v>
      </c>
      <c r="F155" s="284"/>
      <c r="G155" s="284"/>
      <c r="H155" s="284"/>
      <c r="I155" s="284"/>
    </row>
    <row r="156" spans="2:9" hidden="1" outlineLevel="1" x14ac:dyDescent="0.35">
      <c r="C156" s="3"/>
      <c r="D156" s="3"/>
      <c r="E156" s="167"/>
      <c r="F156" s="167"/>
      <c r="G156" s="167"/>
      <c r="H156" s="167"/>
      <c r="I156" s="167"/>
    </row>
    <row r="157" spans="2:9" hidden="1" outlineLevel="1" x14ac:dyDescent="0.35">
      <c r="C157" s="278" t="s">
        <v>213</v>
      </c>
      <c r="D157" s="279"/>
      <c r="E157" s="279"/>
    </row>
    <row r="158" spans="2:9" hidden="1" outlineLevel="1" x14ac:dyDescent="0.35">
      <c r="C158" s="276" t="s">
        <v>214</v>
      </c>
      <c r="D158" s="277"/>
      <c r="E158" s="169">
        <v>27</v>
      </c>
    </row>
    <row r="159" spans="2:9" hidden="1" outlineLevel="1" x14ac:dyDescent="0.35">
      <c r="C159" s="9"/>
      <c r="D159" s="9"/>
      <c r="E159" s="170"/>
      <c r="I159" s="171"/>
    </row>
    <row r="160" spans="2:9" hidden="1" outlineLevel="1" x14ac:dyDescent="0.35">
      <c r="C160" s="272" t="s">
        <v>215</v>
      </c>
      <c r="D160" s="273"/>
      <c r="E160" s="273"/>
      <c r="F160" s="273"/>
    </row>
    <row r="161" spans="1:23" hidden="1" outlineLevel="1" x14ac:dyDescent="0.35">
      <c r="C161" s="172"/>
      <c r="D161" s="172" t="s">
        <v>216</v>
      </c>
      <c r="E161" s="173" t="s">
        <v>217</v>
      </c>
      <c r="F161" s="173" t="s">
        <v>55</v>
      </c>
    </row>
    <row r="162" spans="1:23" hidden="1" outlineLevel="1" x14ac:dyDescent="0.35">
      <c r="C162" s="174">
        <v>1</v>
      </c>
      <c r="D162" s="175" t="s">
        <v>311</v>
      </c>
      <c r="E162" s="175" t="s">
        <v>312</v>
      </c>
      <c r="F162" s="175" t="s">
        <v>313</v>
      </c>
    </row>
    <row r="163" spans="1:23" hidden="1" outlineLevel="1" x14ac:dyDescent="0.35">
      <c r="C163" s="174">
        <v>2</v>
      </c>
      <c r="D163" s="175" t="s">
        <v>314</v>
      </c>
      <c r="E163" s="175" t="s">
        <v>315</v>
      </c>
      <c r="F163" s="175" t="s">
        <v>316</v>
      </c>
    </row>
    <row r="164" spans="1:23" s="13" customFormat="1" ht="43.5" hidden="1" outlineLevel="1" x14ac:dyDescent="0.35">
      <c r="A164"/>
      <c r="B164" s="9"/>
      <c r="C164" s="174">
        <v>3</v>
      </c>
      <c r="D164" s="175" t="s">
        <v>317</v>
      </c>
      <c r="E164" s="175" t="s">
        <v>318</v>
      </c>
      <c r="F164" s="175" t="s">
        <v>319</v>
      </c>
      <c r="J164"/>
      <c r="K164"/>
      <c r="L164"/>
      <c r="M164"/>
      <c r="N164"/>
      <c r="O164"/>
      <c r="P164"/>
      <c r="Q164"/>
      <c r="R164"/>
      <c r="S164"/>
      <c r="T164"/>
      <c r="U164"/>
      <c r="V164"/>
      <c r="W164"/>
    </row>
    <row r="165" spans="1:23" s="13" customFormat="1" hidden="1" outlineLevel="1" x14ac:dyDescent="0.35">
      <c r="A165"/>
      <c r="B165" s="9"/>
      <c r="C165" s="174">
        <v>4</v>
      </c>
      <c r="D165" s="175" t="s">
        <v>320</v>
      </c>
      <c r="E165" s="175" t="s">
        <v>321</v>
      </c>
      <c r="F165" s="175" t="s">
        <v>322</v>
      </c>
      <c r="J165"/>
      <c r="K165"/>
      <c r="L165"/>
      <c r="M165"/>
      <c r="N165"/>
      <c r="O165"/>
      <c r="P165"/>
      <c r="Q165"/>
      <c r="R165"/>
      <c r="S165"/>
      <c r="T165"/>
      <c r="U165"/>
      <c r="V165"/>
      <c r="W165"/>
    </row>
    <row r="166" spans="1:23" s="13" customFormat="1" hidden="1" outlineLevel="1" x14ac:dyDescent="0.35">
      <c r="A166"/>
      <c r="B166" s="9"/>
      <c r="C166" s="176">
        <v>5</v>
      </c>
      <c r="D166" s="175" t="s">
        <v>323</v>
      </c>
      <c r="E166" s="175" t="s">
        <v>238</v>
      </c>
      <c r="F166" s="175" t="s">
        <v>324</v>
      </c>
      <c r="J166"/>
      <c r="K166"/>
      <c r="L166"/>
      <c r="M166"/>
      <c r="N166"/>
      <c r="O166"/>
      <c r="P166"/>
      <c r="Q166"/>
      <c r="R166"/>
      <c r="S166"/>
      <c r="T166"/>
      <c r="U166"/>
      <c r="V166"/>
      <c r="W166"/>
    </row>
    <row r="167" spans="1:23" s="13" customFormat="1" hidden="1" outlineLevel="1" x14ac:dyDescent="0.35">
      <c r="A167"/>
      <c r="B167" s="9"/>
      <c r="C167" s="176">
        <v>6</v>
      </c>
      <c r="D167" s="175" t="s">
        <v>325</v>
      </c>
      <c r="E167" s="175" t="s">
        <v>238</v>
      </c>
      <c r="F167" s="175" t="s">
        <v>326</v>
      </c>
      <c r="J167"/>
      <c r="K167"/>
      <c r="L167"/>
      <c r="M167"/>
      <c r="N167"/>
      <c r="O167"/>
      <c r="P167"/>
      <c r="Q167"/>
      <c r="R167"/>
      <c r="S167"/>
      <c r="T167"/>
      <c r="U167"/>
      <c r="V167"/>
      <c r="W167"/>
    </row>
    <row r="168" spans="1:23" s="13" customFormat="1" ht="58" hidden="1" outlineLevel="1" x14ac:dyDescent="0.35">
      <c r="A168"/>
      <c r="B168" s="9"/>
      <c r="C168" s="176">
        <v>7</v>
      </c>
      <c r="D168" s="175" t="s">
        <v>327</v>
      </c>
      <c r="E168" s="175" t="s">
        <v>328</v>
      </c>
      <c r="F168" s="175" t="s">
        <v>316</v>
      </c>
      <c r="J168"/>
      <c r="K168"/>
      <c r="L168"/>
      <c r="M168"/>
      <c r="N168"/>
      <c r="O168"/>
      <c r="P168"/>
      <c r="Q168"/>
      <c r="R168"/>
      <c r="S168"/>
      <c r="T168"/>
      <c r="U168"/>
      <c r="V168"/>
      <c r="W168"/>
    </row>
    <row r="169" spans="1:23" s="13" customFormat="1" hidden="1" outlineLevel="1" x14ac:dyDescent="0.35">
      <c r="A169"/>
      <c r="B169" s="9"/>
      <c r="C169" s="176">
        <v>8</v>
      </c>
      <c r="D169" s="175" t="s">
        <v>329</v>
      </c>
      <c r="E169" s="175" t="s">
        <v>238</v>
      </c>
      <c r="F169" s="175" t="s">
        <v>316</v>
      </c>
      <c r="J169"/>
      <c r="K169"/>
      <c r="L169"/>
      <c r="M169"/>
      <c r="N169"/>
      <c r="O169"/>
      <c r="P169"/>
      <c r="Q169"/>
      <c r="R169"/>
      <c r="S169"/>
      <c r="T169"/>
      <c r="U169"/>
      <c r="V169"/>
      <c r="W169"/>
    </row>
    <row r="170" spans="1:23" s="13" customFormat="1" ht="43.5" hidden="1" outlineLevel="1" x14ac:dyDescent="0.35">
      <c r="A170"/>
      <c r="B170" s="9"/>
      <c r="C170" s="176">
        <v>9</v>
      </c>
      <c r="D170" s="175" t="s">
        <v>330</v>
      </c>
      <c r="E170" s="175" t="s">
        <v>331</v>
      </c>
      <c r="F170" s="175" t="s">
        <v>332</v>
      </c>
      <c r="J170"/>
      <c r="K170"/>
      <c r="L170"/>
      <c r="M170"/>
      <c r="N170"/>
      <c r="O170"/>
      <c r="P170"/>
      <c r="Q170"/>
      <c r="R170"/>
      <c r="S170"/>
      <c r="T170"/>
      <c r="U170"/>
      <c r="V170"/>
      <c r="W170"/>
    </row>
    <row r="171" spans="1:23" s="13" customFormat="1" ht="43.5" hidden="1" outlineLevel="1" x14ac:dyDescent="0.35">
      <c r="A171"/>
      <c r="B171" s="9"/>
      <c r="C171" s="176">
        <v>10</v>
      </c>
      <c r="D171" s="175" t="s">
        <v>333</v>
      </c>
      <c r="E171" s="175" t="s">
        <v>334</v>
      </c>
      <c r="F171" s="175" t="s">
        <v>335</v>
      </c>
      <c r="J171"/>
      <c r="K171"/>
      <c r="L171"/>
      <c r="M171"/>
      <c r="N171"/>
      <c r="O171"/>
      <c r="P171"/>
      <c r="Q171"/>
      <c r="R171"/>
      <c r="S171"/>
      <c r="T171"/>
      <c r="U171"/>
      <c r="V171"/>
      <c r="W171"/>
    </row>
    <row r="172" spans="1:23" s="13" customFormat="1" ht="29" hidden="1" outlineLevel="1" x14ac:dyDescent="0.35">
      <c r="A172"/>
      <c r="B172" s="9"/>
      <c r="C172" s="176">
        <v>11</v>
      </c>
      <c r="D172" s="175" t="s">
        <v>336</v>
      </c>
      <c r="E172" s="175" t="s">
        <v>337</v>
      </c>
      <c r="F172" s="175" t="s">
        <v>336</v>
      </c>
      <c r="J172"/>
      <c r="K172"/>
      <c r="L172"/>
      <c r="M172"/>
      <c r="N172"/>
      <c r="O172"/>
      <c r="P172"/>
      <c r="Q172"/>
      <c r="R172"/>
      <c r="S172"/>
      <c r="T172"/>
      <c r="U172"/>
      <c r="V172"/>
      <c r="W172"/>
    </row>
    <row r="173" spans="1:23" s="13" customFormat="1" ht="43.5" hidden="1" outlineLevel="1" x14ac:dyDescent="0.35">
      <c r="A173"/>
      <c r="B173" s="9"/>
      <c r="C173" s="176">
        <v>12</v>
      </c>
      <c r="D173" s="175" t="s">
        <v>338</v>
      </c>
      <c r="E173" s="175" t="s">
        <v>339</v>
      </c>
      <c r="F173" s="175" t="s">
        <v>340</v>
      </c>
      <c r="J173"/>
      <c r="K173"/>
      <c r="L173"/>
      <c r="M173"/>
      <c r="N173"/>
      <c r="O173"/>
      <c r="P173"/>
      <c r="Q173"/>
      <c r="R173"/>
      <c r="S173"/>
      <c r="T173"/>
      <c r="U173"/>
      <c r="V173"/>
      <c r="W173"/>
    </row>
    <row r="174" spans="1:23" s="13" customFormat="1" ht="29" hidden="1" outlineLevel="1" x14ac:dyDescent="0.35">
      <c r="A174"/>
      <c r="B174" s="9"/>
      <c r="C174" s="176">
        <v>13</v>
      </c>
      <c r="D174" s="175" t="s">
        <v>341</v>
      </c>
      <c r="E174" s="175" t="s">
        <v>342</v>
      </c>
      <c r="F174" s="175" t="s">
        <v>343</v>
      </c>
      <c r="J174"/>
      <c r="K174"/>
      <c r="L174"/>
      <c r="M174"/>
      <c r="N174"/>
      <c r="O174"/>
      <c r="P174"/>
      <c r="Q174"/>
      <c r="R174"/>
      <c r="S174"/>
      <c r="T174"/>
      <c r="U174"/>
      <c r="V174"/>
      <c r="W174"/>
    </row>
    <row r="175" spans="1:23" s="13" customFormat="1" ht="29" hidden="1" outlineLevel="1" x14ac:dyDescent="0.35">
      <c r="A175"/>
      <c r="B175" s="9"/>
      <c r="C175" s="176">
        <v>14</v>
      </c>
      <c r="D175" s="175" t="s">
        <v>344</v>
      </c>
      <c r="E175" s="175" t="s">
        <v>345</v>
      </c>
      <c r="F175" s="175" t="s">
        <v>316</v>
      </c>
      <c r="J175"/>
      <c r="K175"/>
      <c r="L175"/>
      <c r="M175"/>
      <c r="N175"/>
      <c r="O175"/>
      <c r="P175"/>
      <c r="Q175"/>
      <c r="R175"/>
      <c r="S175"/>
      <c r="T175"/>
      <c r="U175"/>
      <c r="V175"/>
      <c r="W175"/>
    </row>
    <row r="176" spans="1:23" s="13" customFormat="1" hidden="1" outlineLevel="1" x14ac:dyDescent="0.35">
      <c r="A176"/>
      <c r="B176" s="9"/>
      <c r="C176" s="176">
        <v>15</v>
      </c>
      <c r="D176" s="175" t="s">
        <v>346</v>
      </c>
      <c r="E176" s="175" t="s">
        <v>238</v>
      </c>
      <c r="F176" s="175" t="s">
        <v>347</v>
      </c>
      <c r="J176"/>
      <c r="K176"/>
      <c r="L176"/>
      <c r="M176"/>
      <c r="N176"/>
      <c r="O176"/>
      <c r="P176"/>
      <c r="Q176"/>
      <c r="R176"/>
      <c r="S176"/>
      <c r="T176"/>
      <c r="U176"/>
      <c r="V176"/>
      <c r="W176"/>
    </row>
    <row r="177" spans="1:23" s="13" customFormat="1" ht="58" hidden="1" outlineLevel="1" x14ac:dyDescent="0.35">
      <c r="A177"/>
      <c r="B177" s="9"/>
      <c r="C177" s="176">
        <v>16</v>
      </c>
      <c r="D177" s="175" t="s">
        <v>348</v>
      </c>
      <c r="E177" s="175" t="s">
        <v>349</v>
      </c>
      <c r="F177" s="175" t="s">
        <v>350</v>
      </c>
      <c r="J177"/>
      <c r="K177"/>
      <c r="L177"/>
      <c r="M177"/>
      <c r="N177"/>
      <c r="O177"/>
      <c r="P177"/>
      <c r="Q177"/>
      <c r="R177"/>
      <c r="S177"/>
      <c r="T177"/>
      <c r="U177"/>
      <c r="V177"/>
      <c r="W177"/>
    </row>
    <row r="178" spans="1:23" s="13" customFormat="1" hidden="1" outlineLevel="1" x14ac:dyDescent="0.35">
      <c r="A178"/>
      <c r="B178" s="9"/>
      <c r="C178" s="176">
        <v>17</v>
      </c>
      <c r="D178" s="175" t="s">
        <v>351</v>
      </c>
      <c r="E178" s="175" t="s">
        <v>352</v>
      </c>
      <c r="F178" s="175" t="s">
        <v>353</v>
      </c>
      <c r="J178"/>
      <c r="K178"/>
      <c r="L178"/>
      <c r="M178"/>
      <c r="N178"/>
      <c r="O178"/>
      <c r="P178"/>
      <c r="Q178"/>
      <c r="R178"/>
      <c r="S178"/>
      <c r="T178"/>
      <c r="U178"/>
      <c r="V178"/>
      <c r="W178"/>
    </row>
    <row r="179" spans="1:23" s="13" customFormat="1" hidden="1" outlineLevel="1" x14ac:dyDescent="0.35">
      <c r="A179"/>
      <c r="B179" s="9"/>
      <c r="C179" s="176">
        <v>18</v>
      </c>
      <c r="D179" s="175" t="s">
        <v>354</v>
      </c>
      <c r="E179" s="175" t="s">
        <v>355</v>
      </c>
      <c r="F179" s="175" t="s">
        <v>316</v>
      </c>
      <c r="J179"/>
      <c r="K179"/>
      <c r="L179"/>
      <c r="M179"/>
      <c r="N179"/>
      <c r="O179"/>
      <c r="P179"/>
      <c r="Q179"/>
      <c r="R179"/>
      <c r="S179"/>
      <c r="T179"/>
      <c r="U179"/>
      <c r="V179"/>
      <c r="W179"/>
    </row>
    <row r="180" spans="1:23" hidden="1" outlineLevel="1" x14ac:dyDescent="0.35">
      <c r="C180" s="176">
        <v>19</v>
      </c>
      <c r="D180" s="175" t="s">
        <v>356</v>
      </c>
      <c r="E180" s="175" t="s">
        <v>357</v>
      </c>
      <c r="F180" s="175" t="s">
        <v>358</v>
      </c>
    </row>
    <row r="181" spans="1:23" hidden="1" outlineLevel="1" x14ac:dyDescent="0.35">
      <c r="C181" s="176">
        <v>20</v>
      </c>
      <c r="D181" s="175" t="s">
        <v>359</v>
      </c>
      <c r="E181" s="175" t="s">
        <v>360</v>
      </c>
      <c r="F181" s="175" t="s">
        <v>361</v>
      </c>
    </row>
    <row r="182" spans="1:23" ht="29" hidden="1" outlineLevel="1" x14ac:dyDescent="0.35">
      <c r="C182" s="176">
        <v>21</v>
      </c>
      <c r="D182" s="175" t="s">
        <v>362</v>
      </c>
      <c r="E182" s="175" t="s">
        <v>363</v>
      </c>
      <c r="F182" s="175" t="s">
        <v>364</v>
      </c>
    </row>
    <row r="183" spans="1:23" ht="29" hidden="1" outlineLevel="1" x14ac:dyDescent="0.35">
      <c r="C183" s="176">
        <v>22</v>
      </c>
      <c r="D183" s="175" t="s">
        <v>365</v>
      </c>
      <c r="E183" s="175" t="s">
        <v>238</v>
      </c>
      <c r="F183" s="175" t="s">
        <v>366</v>
      </c>
    </row>
    <row r="184" spans="1:23" ht="43.5" hidden="1" outlineLevel="1" x14ac:dyDescent="0.35">
      <c r="C184" s="176">
        <v>23</v>
      </c>
      <c r="D184" s="175" t="s">
        <v>367</v>
      </c>
      <c r="E184" s="175" t="s">
        <v>368</v>
      </c>
      <c r="F184" s="175" t="s">
        <v>369</v>
      </c>
    </row>
    <row r="185" spans="1:23" hidden="1" outlineLevel="1" x14ac:dyDescent="0.35">
      <c r="C185" s="176">
        <v>24</v>
      </c>
      <c r="D185" s="175" t="s">
        <v>370</v>
      </c>
      <c r="E185" s="175" t="s">
        <v>238</v>
      </c>
      <c r="F185" s="175" t="s">
        <v>371</v>
      </c>
    </row>
    <row r="186" spans="1:23" ht="29" hidden="1" outlineLevel="1" x14ac:dyDescent="0.35">
      <c r="C186" s="176">
        <v>25</v>
      </c>
      <c r="D186" s="175" t="s">
        <v>372</v>
      </c>
      <c r="E186" s="175" t="s">
        <v>373</v>
      </c>
      <c r="F186" s="175" t="s">
        <v>374</v>
      </c>
    </row>
    <row r="187" spans="1:23" hidden="1" outlineLevel="1" x14ac:dyDescent="0.35">
      <c r="C187" s="176">
        <v>26</v>
      </c>
      <c r="D187" s="175" t="s">
        <v>375</v>
      </c>
      <c r="E187" s="175" t="s">
        <v>315</v>
      </c>
      <c r="F187" s="175"/>
    </row>
    <row r="188" spans="1:23" hidden="1" outlineLevel="1" x14ac:dyDescent="0.35">
      <c r="C188" s="176">
        <v>27</v>
      </c>
      <c r="D188" s="177" t="s">
        <v>376</v>
      </c>
      <c r="E188" s="175" t="s">
        <v>238</v>
      </c>
      <c r="F188" s="175"/>
    </row>
    <row r="189" spans="1:23" collapsed="1" x14ac:dyDescent="0.35"/>
    <row r="190" spans="1:23" x14ac:dyDescent="0.35">
      <c r="B190" s="79" t="s">
        <v>73</v>
      </c>
      <c r="C190" s="78"/>
      <c r="D190" s="78"/>
      <c r="E190" s="162"/>
      <c r="F190" s="162"/>
      <c r="G190" s="162"/>
      <c r="H190" s="162"/>
      <c r="I190" s="162"/>
    </row>
    <row r="191" spans="1:23" hidden="1" outlineLevel="1" x14ac:dyDescent="0.35"/>
    <row r="192" spans="1:23" hidden="1" outlineLevel="1" x14ac:dyDescent="0.35">
      <c r="C192" s="272" t="s">
        <v>198</v>
      </c>
      <c r="D192" s="273"/>
      <c r="E192" s="273"/>
      <c r="F192" s="273"/>
      <c r="G192" s="273"/>
      <c r="H192" s="273"/>
      <c r="I192" s="273"/>
    </row>
    <row r="193" spans="2:9" ht="43.5" hidden="1" outlineLevel="1" x14ac:dyDescent="0.35">
      <c r="C193" s="274"/>
      <c r="D193" s="274"/>
      <c r="E193" s="163" t="s">
        <v>199</v>
      </c>
      <c r="F193" s="163" t="s">
        <v>200</v>
      </c>
      <c r="G193" s="163" t="s">
        <v>201</v>
      </c>
      <c r="H193" s="163" t="s">
        <v>202</v>
      </c>
      <c r="I193" s="163" t="s">
        <v>203</v>
      </c>
    </row>
    <row r="194" spans="2:9" hidden="1" outlineLevel="1" x14ac:dyDescent="0.35">
      <c r="C194" s="275" t="s">
        <v>204</v>
      </c>
      <c r="D194" s="275"/>
      <c r="E194" s="164">
        <v>167952</v>
      </c>
      <c r="F194" s="164">
        <v>213760</v>
      </c>
      <c r="G194" s="164">
        <v>235691</v>
      </c>
      <c r="H194" s="164">
        <v>255061</v>
      </c>
      <c r="I194" s="165">
        <v>275467</v>
      </c>
    </row>
    <row r="195" spans="2:9" hidden="1" outlineLevel="1" x14ac:dyDescent="0.35">
      <c r="C195" s="275" t="s">
        <v>205</v>
      </c>
      <c r="D195" s="275"/>
      <c r="E195" s="164">
        <v>8840</v>
      </c>
      <c r="F195" s="164">
        <v>11251</v>
      </c>
      <c r="G195" s="164">
        <v>12405</v>
      </c>
      <c r="H195" s="164">
        <v>13424</v>
      </c>
      <c r="I195" s="164">
        <v>14498</v>
      </c>
    </row>
    <row r="196" spans="2:9" hidden="1" outlineLevel="1" x14ac:dyDescent="0.35">
      <c r="C196" s="276" t="s">
        <v>206</v>
      </c>
      <c r="D196" s="277"/>
      <c r="E196" s="166">
        <v>176792</v>
      </c>
      <c r="F196" s="166">
        <v>225011</v>
      </c>
      <c r="G196" s="166">
        <v>248096</v>
      </c>
      <c r="H196" s="166">
        <v>268485</v>
      </c>
      <c r="I196" s="166">
        <v>289965</v>
      </c>
    </row>
    <row r="197" spans="2:9" hidden="1" outlineLevel="1" x14ac:dyDescent="0.35">
      <c r="C197" s="3"/>
      <c r="D197" s="3"/>
      <c r="E197" s="204"/>
      <c r="F197" s="204"/>
      <c r="G197" s="204"/>
      <c r="H197" s="204"/>
      <c r="I197" s="204"/>
    </row>
    <row r="198" spans="2:9" hidden="1" outlineLevel="1" x14ac:dyDescent="0.35">
      <c r="C198" s="278" t="s">
        <v>207</v>
      </c>
      <c r="D198" s="279"/>
      <c r="E198" s="279"/>
      <c r="F198" s="279"/>
      <c r="G198" s="279"/>
      <c r="H198" s="279"/>
      <c r="I198" s="279"/>
    </row>
    <row r="199" spans="2:9" hidden="1" outlineLevel="1" x14ac:dyDescent="0.35">
      <c r="C199" s="274"/>
      <c r="D199" s="274"/>
      <c r="E199" s="163" t="s">
        <v>208</v>
      </c>
      <c r="F199" s="163" t="s">
        <v>209</v>
      </c>
      <c r="G199" s="163" t="s">
        <v>210</v>
      </c>
      <c r="H199" s="163" t="s">
        <v>211</v>
      </c>
      <c r="I199" s="163" t="s">
        <v>212</v>
      </c>
    </row>
    <row r="200" spans="2:9" hidden="1" outlineLevel="1" x14ac:dyDescent="0.35">
      <c r="C200" s="275" t="s">
        <v>206</v>
      </c>
      <c r="D200" s="275"/>
      <c r="E200" s="168">
        <v>0.75000075575659797</v>
      </c>
      <c r="F200" s="168">
        <v>0.249999244243402</v>
      </c>
      <c r="G200" s="168">
        <v>0</v>
      </c>
      <c r="H200" s="168">
        <v>0</v>
      </c>
      <c r="I200" s="168">
        <v>0</v>
      </c>
    </row>
    <row r="201" spans="2:9" hidden="1" outlineLevel="1" x14ac:dyDescent="0.35">
      <c r="B201" s="207"/>
      <c r="C201" s="283"/>
      <c r="D201" s="283"/>
      <c r="E201" s="182"/>
      <c r="F201" s="182"/>
      <c r="G201" s="182"/>
      <c r="H201" s="182"/>
      <c r="I201" s="182"/>
    </row>
    <row r="202" spans="2:9" hidden="1" outlineLevel="1" x14ac:dyDescent="0.35">
      <c r="B202" s="207"/>
      <c r="C202" s="282" t="s">
        <v>735</v>
      </c>
      <c r="D202" s="282"/>
      <c r="E202" s="282"/>
      <c r="F202" s="282"/>
      <c r="G202" s="282"/>
      <c r="H202" s="282"/>
      <c r="I202" s="282"/>
    </row>
    <row r="203" spans="2:9" hidden="1" outlineLevel="1" x14ac:dyDescent="0.35">
      <c r="B203" s="207"/>
      <c r="C203" s="275" t="s">
        <v>732</v>
      </c>
      <c r="D203" s="275"/>
      <c r="E203" s="284" t="s">
        <v>741</v>
      </c>
      <c r="F203" s="284"/>
      <c r="G203" s="284"/>
      <c r="H203" s="284"/>
      <c r="I203" s="284"/>
    </row>
    <row r="204" spans="2:9" hidden="1" outlineLevel="1" x14ac:dyDescent="0.35">
      <c r="B204" s="207"/>
      <c r="C204" s="275" t="s">
        <v>734</v>
      </c>
      <c r="D204" s="275"/>
      <c r="E204" s="284" t="s">
        <v>742</v>
      </c>
      <c r="F204" s="284"/>
      <c r="G204" s="284"/>
      <c r="H204" s="284"/>
      <c r="I204" s="284"/>
    </row>
    <row r="205" spans="2:9" hidden="1" outlineLevel="1" x14ac:dyDescent="0.35"/>
    <row r="206" spans="2:9" hidden="1" outlineLevel="1" x14ac:dyDescent="0.35">
      <c r="C206" s="278" t="s">
        <v>213</v>
      </c>
      <c r="D206" s="279"/>
      <c r="E206" s="279"/>
    </row>
    <row r="207" spans="2:9" hidden="1" outlineLevel="1" x14ac:dyDescent="0.35">
      <c r="C207" s="276" t="s">
        <v>214</v>
      </c>
      <c r="D207" s="277"/>
      <c r="E207" s="169">
        <v>6</v>
      </c>
    </row>
    <row r="208" spans="2:9" hidden="1" outlineLevel="1" x14ac:dyDescent="0.35">
      <c r="C208" s="9"/>
      <c r="D208" s="9"/>
      <c r="E208" s="170"/>
      <c r="I208" s="171"/>
    </row>
    <row r="209" spans="2:9" hidden="1" outlineLevel="1" x14ac:dyDescent="0.35">
      <c r="C209" s="272" t="s">
        <v>215</v>
      </c>
      <c r="D209" s="273"/>
      <c r="E209" s="273"/>
      <c r="F209" s="273"/>
    </row>
    <row r="210" spans="2:9" hidden="1" outlineLevel="1" x14ac:dyDescent="0.35">
      <c r="C210" s="172"/>
      <c r="D210" s="172" t="s">
        <v>216</v>
      </c>
      <c r="E210" s="173" t="s">
        <v>217</v>
      </c>
      <c r="F210" s="173" t="s">
        <v>55</v>
      </c>
    </row>
    <row r="211" spans="2:9" ht="29" hidden="1" outlineLevel="1" x14ac:dyDescent="0.35">
      <c r="C211" s="174">
        <v>1</v>
      </c>
      <c r="D211" s="175" t="s">
        <v>377</v>
      </c>
      <c r="E211" s="175" t="s">
        <v>378</v>
      </c>
      <c r="F211" s="175" t="s">
        <v>379</v>
      </c>
    </row>
    <row r="212" spans="2:9" ht="29" hidden="1" outlineLevel="1" x14ac:dyDescent="0.35">
      <c r="C212" s="174">
        <v>2</v>
      </c>
      <c r="D212" s="175" t="s">
        <v>380</v>
      </c>
      <c r="E212" s="175" t="s">
        <v>381</v>
      </c>
      <c r="F212" s="175" t="s">
        <v>382</v>
      </c>
    </row>
    <row r="213" spans="2:9" hidden="1" outlineLevel="1" x14ac:dyDescent="0.35">
      <c r="C213" s="176">
        <v>3</v>
      </c>
      <c r="D213" s="175" t="s">
        <v>383</v>
      </c>
      <c r="E213" s="175" t="s">
        <v>384</v>
      </c>
      <c r="F213" s="175" t="s">
        <v>385</v>
      </c>
    </row>
    <row r="214" spans="2:9" ht="29" hidden="1" outlineLevel="1" x14ac:dyDescent="0.35">
      <c r="C214" s="176">
        <v>4</v>
      </c>
      <c r="D214" s="175" t="s">
        <v>386</v>
      </c>
      <c r="E214" s="175" t="s">
        <v>387</v>
      </c>
      <c r="F214" s="175" t="s">
        <v>388</v>
      </c>
    </row>
    <row r="215" spans="2:9" ht="29" hidden="1" outlineLevel="1" x14ac:dyDescent="0.35">
      <c r="C215" s="176">
        <v>5</v>
      </c>
      <c r="D215" s="175" t="s">
        <v>389</v>
      </c>
      <c r="E215" s="175" t="s">
        <v>390</v>
      </c>
      <c r="F215" s="175" t="s">
        <v>391</v>
      </c>
    </row>
    <row r="216" spans="2:9" ht="43.5" hidden="1" outlineLevel="1" x14ac:dyDescent="0.35">
      <c r="C216" s="176">
        <v>6</v>
      </c>
      <c r="D216" s="175" t="s">
        <v>392</v>
      </c>
      <c r="E216" s="175" t="s">
        <v>393</v>
      </c>
      <c r="F216" s="175" t="s">
        <v>394</v>
      </c>
    </row>
    <row r="217" spans="2:9" collapsed="1" x14ac:dyDescent="0.35"/>
    <row r="218" spans="2:9" x14ac:dyDescent="0.35">
      <c r="B218" s="79" t="s">
        <v>74</v>
      </c>
      <c r="C218" s="78"/>
      <c r="D218" s="78"/>
      <c r="E218" s="162"/>
      <c r="F218" s="162"/>
      <c r="G218" s="162"/>
      <c r="H218" s="162"/>
      <c r="I218" s="162"/>
    </row>
    <row r="219" spans="2:9" hidden="1" outlineLevel="1" x14ac:dyDescent="0.35"/>
    <row r="220" spans="2:9" hidden="1" outlineLevel="1" x14ac:dyDescent="0.35">
      <c r="C220" s="272" t="s">
        <v>198</v>
      </c>
      <c r="D220" s="273"/>
      <c r="E220" s="273"/>
      <c r="F220" s="273"/>
      <c r="G220" s="273"/>
      <c r="H220" s="273"/>
      <c r="I220" s="273"/>
    </row>
    <row r="221" spans="2:9" ht="43.5" hidden="1" outlineLevel="1" x14ac:dyDescent="0.35">
      <c r="C221" s="274"/>
      <c r="D221" s="274"/>
      <c r="E221" s="163" t="s">
        <v>199</v>
      </c>
      <c r="F221" s="163" t="s">
        <v>200</v>
      </c>
      <c r="G221" s="163" t="s">
        <v>201</v>
      </c>
      <c r="H221" s="163" t="s">
        <v>202</v>
      </c>
      <c r="I221" s="163" t="s">
        <v>203</v>
      </c>
    </row>
    <row r="222" spans="2:9" hidden="1" outlineLevel="1" x14ac:dyDescent="0.35">
      <c r="C222" s="275" t="s">
        <v>204</v>
      </c>
      <c r="D222" s="275"/>
      <c r="E222" s="164">
        <v>179460</v>
      </c>
      <c r="F222" s="164">
        <v>223347</v>
      </c>
      <c r="G222" s="164">
        <v>226971</v>
      </c>
      <c r="H222" s="164">
        <v>271666.56</v>
      </c>
      <c r="I222" s="165">
        <v>277810.56</v>
      </c>
    </row>
    <row r="223" spans="2:9" hidden="1" outlineLevel="1" x14ac:dyDescent="0.35">
      <c r="C223" s="275" t="s">
        <v>205</v>
      </c>
      <c r="D223" s="275"/>
      <c r="E223" s="164">
        <v>7477</v>
      </c>
      <c r="F223" s="164">
        <v>9306</v>
      </c>
      <c r="G223" s="164">
        <v>7480</v>
      </c>
      <c r="H223" s="164">
        <v>11319.44</v>
      </c>
      <c r="I223" s="164">
        <v>11575.44</v>
      </c>
    </row>
    <row r="224" spans="2:9" hidden="1" outlineLevel="1" x14ac:dyDescent="0.35">
      <c r="C224" s="276" t="s">
        <v>206</v>
      </c>
      <c r="D224" s="277"/>
      <c r="E224" s="166">
        <v>186937</v>
      </c>
      <c r="F224" s="166">
        <v>232653</v>
      </c>
      <c r="G224" s="166">
        <v>234451</v>
      </c>
      <c r="H224" s="166">
        <v>282986</v>
      </c>
      <c r="I224" s="166">
        <v>289386</v>
      </c>
    </row>
    <row r="225" spans="2:9" hidden="1" outlineLevel="1" x14ac:dyDescent="0.35">
      <c r="C225" s="3"/>
      <c r="D225" s="3"/>
      <c r="E225" s="205">
        <f>E223/E224</f>
        <v>3.9997432290022839E-2</v>
      </c>
      <c r="F225" s="205">
        <f t="shared" ref="F225:I225" si="0">F223/F224</f>
        <v>3.9999484210390582E-2</v>
      </c>
      <c r="G225" s="205">
        <f t="shared" si="0"/>
        <v>3.1904321158792243E-2</v>
      </c>
      <c r="H225" s="205">
        <f t="shared" si="0"/>
        <v>0.04</v>
      </c>
      <c r="I225" s="205">
        <f t="shared" si="0"/>
        <v>0.04</v>
      </c>
    </row>
    <row r="226" spans="2:9" hidden="1" outlineLevel="1" x14ac:dyDescent="0.35">
      <c r="C226" s="278" t="s">
        <v>207</v>
      </c>
      <c r="D226" s="279"/>
      <c r="E226" s="279"/>
      <c r="F226" s="279"/>
      <c r="G226" s="279"/>
      <c r="H226" s="279"/>
      <c r="I226" s="279"/>
    </row>
    <row r="227" spans="2:9" hidden="1" outlineLevel="1" x14ac:dyDescent="0.35">
      <c r="C227" s="274"/>
      <c r="D227" s="274"/>
      <c r="E227" s="163" t="s">
        <v>208</v>
      </c>
      <c r="F227" s="163" t="s">
        <v>209</v>
      </c>
      <c r="G227" s="163" t="s">
        <v>210</v>
      </c>
      <c r="H227" s="163" t="s">
        <v>211</v>
      </c>
      <c r="I227" s="163" t="s">
        <v>212</v>
      </c>
    </row>
    <row r="228" spans="2:9" hidden="1" outlineLevel="1" x14ac:dyDescent="0.35">
      <c r="C228" s="275" t="s">
        <v>206</v>
      </c>
      <c r="D228" s="275"/>
      <c r="E228" s="168">
        <v>0.52</v>
      </c>
      <c r="F228" s="168">
        <v>0.48</v>
      </c>
      <c r="G228" s="168">
        <v>0</v>
      </c>
      <c r="H228" s="168">
        <v>0</v>
      </c>
      <c r="I228" s="168">
        <v>0</v>
      </c>
    </row>
    <row r="229" spans="2:9" hidden="1" outlineLevel="1" x14ac:dyDescent="0.35">
      <c r="B229" s="207"/>
      <c r="C229" s="283"/>
      <c r="D229" s="283"/>
      <c r="E229" s="182"/>
      <c r="F229" s="182"/>
      <c r="G229" s="182"/>
      <c r="H229" s="182"/>
      <c r="I229" s="182"/>
    </row>
    <row r="230" spans="2:9" hidden="1" outlineLevel="1" x14ac:dyDescent="0.35">
      <c r="B230" s="207"/>
      <c r="C230" s="282" t="s">
        <v>735</v>
      </c>
      <c r="D230" s="282"/>
      <c r="E230" s="282"/>
      <c r="F230" s="282"/>
      <c r="G230" s="282"/>
      <c r="H230" s="282"/>
      <c r="I230" s="282"/>
    </row>
    <row r="231" spans="2:9" hidden="1" outlineLevel="1" x14ac:dyDescent="0.35">
      <c r="B231" s="207"/>
      <c r="C231" s="275" t="s">
        <v>732</v>
      </c>
      <c r="D231" s="275"/>
      <c r="E231" s="284">
        <v>0.02</v>
      </c>
      <c r="F231" s="284"/>
      <c r="G231" s="284"/>
      <c r="H231" s="284"/>
      <c r="I231" s="284"/>
    </row>
    <row r="232" spans="2:9" hidden="1" outlineLevel="1" x14ac:dyDescent="0.35">
      <c r="B232" s="207"/>
      <c r="C232" s="275" t="s">
        <v>734</v>
      </c>
      <c r="D232" s="275"/>
      <c r="E232" s="284" t="s">
        <v>743</v>
      </c>
      <c r="F232" s="284"/>
      <c r="G232" s="284"/>
      <c r="H232" s="284"/>
      <c r="I232" s="284"/>
    </row>
    <row r="233" spans="2:9" hidden="1" outlineLevel="1" x14ac:dyDescent="0.35"/>
    <row r="234" spans="2:9" hidden="1" outlineLevel="1" x14ac:dyDescent="0.35">
      <c r="C234" s="278" t="s">
        <v>213</v>
      </c>
      <c r="D234" s="279"/>
      <c r="E234" s="279"/>
    </row>
    <row r="235" spans="2:9" hidden="1" outlineLevel="1" x14ac:dyDescent="0.35">
      <c r="C235" s="276" t="s">
        <v>214</v>
      </c>
      <c r="D235" s="277"/>
      <c r="E235" s="169">
        <v>13</v>
      </c>
    </row>
    <row r="236" spans="2:9" hidden="1" outlineLevel="1" x14ac:dyDescent="0.35">
      <c r="C236" s="9"/>
      <c r="D236" s="9"/>
      <c r="E236" s="170"/>
      <c r="I236" s="171"/>
    </row>
    <row r="237" spans="2:9" hidden="1" outlineLevel="1" x14ac:dyDescent="0.35">
      <c r="C237" s="272" t="s">
        <v>215</v>
      </c>
      <c r="D237" s="273"/>
      <c r="E237" s="273"/>
      <c r="F237" s="273"/>
    </row>
    <row r="238" spans="2:9" hidden="1" outlineLevel="1" x14ac:dyDescent="0.35">
      <c r="C238" s="172"/>
      <c r="D238" s="172" t="s">
        <v>216</v>
      </c>
      <c r="E238" s="173" t="s">
        <v>217</v>
      </c>
      <c r="F238" s="173" t="s">
        <v>55</v>
      </c>
    </row>
    <row r="239" spans="2:9" hidden="1" outlineLevel="1" x14ac:dyDescent="0.35">
      <c r="C239" s="174">
        <v>1</v>
      </c>
      <c r="D239" s="175" t="s">
        <v>395</v>
      </c>
      <c r="E239" s="175" t="s">
        <v>396</v>
      </c>
      <c r="F239" s="175" t="s">
        <v>397</v>
      </c>
    </row>
    <row r="240" spans="2:9" ht="29" hidden="1" outlineLevel="1" x14ac:dyDescent="0.35">
      <c r="C240" s="174">
        <v>2</v>
      </c>
      <c r="D240" s="175" t="s">
        <v>398</v>
      </c>
      <c r="E240" s="175" t="s">
        <v>399</v>
      </c>
      <c r="F240" s="175" t="s">
        <v>397</v>
      </c>
    </row>
    <row r="241" spans="2:9" ht="43.5" hidden="1" outlineLevel="1" x14ac:dyDescent="0.35">
      <c r="C241" s="176">
        <v>3</v>
      </c>
      <c r="D241" s="175" t="s">
        <v>400</v>
      </c>
      <c r="E241" s="175" t="s">
        <v>401</v>
      </c>
      <c r="F241" s="175" t="s">
        <v>402</v>
      </c>
    </row>
    <row r="242" spans="2:9" ht="29" hidden="1" outlineLevel="1" x14ac:dyDescent="0.35">
      <c r="C242" s="176">
        <v>4</v>
      </c>
      <c r="D242" s="175" t="s">
        <v>403</v>
      </c>
      <c r="E242" s="175" t="s">
        <v>404</v>
      </c>
      <c r="F242" s="175" t="s">
        <v>402</v>
      </c>
    </row>
    <row r="243" spans="2:9" ht="43.5" hidden="1" outlineLevel="1" x14ac:dyDescent="0.35">
      <c r="C243" s="176">
        <v>5</v>
      </c>
      <c r="D243" s="175" t="s">
        <v>389</v>
      </c>
      <c r="E243" s="175" t="s">
        <v>405</v>
      </c>
      <c r="F243" s="175" t="s">
        <v>402</v>
      </c>
    </row>
    <row r="244" spans="2:9" ht="43.5" hidden="1" outlineLevel="1" x14ac:dyDescent="0.35">
      <c r="C244" s="176">
        <v>6</v>
      </c>
      <c r="D244" s="175" t="s">
        <v>406</v>
      </c>
      <c r="E244" s="175" t="s">
        <v>407</v>
      </c>
      <c r="F244" s="175" t="s">
        <v>402</v>
      </c>
    </row>
    <row r="245" spans="2:9" ht="29" hidden="1" outlineLevel="1" x14ac:dyDescent="0.35">
      <c r="C245" s="176">
        <v>7</v>
      </c>
      <c r="D245" s="175" t="s">
        <v>408</v>
      </c>
      <c r="E245" s="175" t="s">
        <v>409</v>
      </c>
      <c r="F245" s="175" t="s">
        <v>410</v>
      </c>
    </row>
    <row r="246" spans="2:9" ht="29" hidden="1" outlineLevel="1" x14ac:dyDescent="0.35">
      <c r="C246" s="176">
        <v>8</v>
      </c>
      <c r="D246" s="175" t="s">
        <v>411</v>
      </c>
      <c r="E246" s="175" t="s">
        <v>412</v>
      </c>
      <c r="F246" s="175" t="s">
        <v>410</v>
      </c>
    </row>
    <row r="247" spans="2:9" ht="29" hidden="1" outlineLevel="1" x14ac:dyDescent="0.35">
      <c r="C247" s="176">
        <v>9</v>
      </c>
      <c r="D247" s="175" t="s">
        <v>413</v>
      </c>
      <c r="E247" s="175" t="s">
        <v>414</v>
      </c>
      <c r="F247" s="175" t="s">
        <v>415</v>
      </c>
    </row>
    <row r="248" spans="2:9" hidden="1" outlineLevel="1" x14ac:dyDescent="0.35">
      <c r="C248" s="176">
        <v>10</v>
      </c>
      <c r="D248" s="175" t="s">
        <v>416</v>
      </c>
      <c r="E248" s="175"/>
      <c r="F248" s="175" t="s">
        <v>415</v>
      </c>
    </row>
    <row r="249" spans="2:9" ht="29" hidden="1" outlineLevel="1" x14ac:dyDescent="0.35">
      <c r="C249" s="176">
        <v>11</v>
      </c>
      <c r="D249" s="175" t="s">
        <v>417</v>
      </c>
      <c r="E249" s="175" t="s">
        <v>418</v>
      </c>
      <c r="F249" s="175" t="s">
        <v>415</v>
      </c>
    </row>
    <row r="250" spans="2:9" ht="29" hidden="1" outlineLevel="1" x14ac:dyDescent="0.35">
      <c r="C250" s="176">
        <v>12</v>
      </c>
      <c r="D250" s="175" t="s">
        <v>419</v>
      </c>
      <c r="E250" s="175" t="s">
        <v>420</v>
      </c>
      <c r="F250" s="175" t="s">
        <v>397</v>
      </c>
    </row>
    <row r="251" spans="2:9" ht="29" hidden="1" outlineLevel="1" x14ac:dyDescent="0.35">
      <c r="C251" s="176">
        <v>13</v>
      </c>
      <c r="D251" s="175" t="s">
        <v>421</v>
      </c>
      <c r="E251" s="183" t="s">
        <v>422</v>
      </c>
      <c r="F251" s="175" t="s">
        <v>423</v>
      </c>
    </row>
    <row r="252" spans="2:9" collapsed="1" x14ac:dyDescent="0.35"/>
    <row r="253" spans="2:9" x14ac:dyDescent="0.35">
      <c r="B253" s="79" t="s">
        <v>44</v>
      </c>
      <c r="C253" s="78"/>
      <c r="D253" s="78"/>
      <c r="E253" s="162"/>
      <c r="F253" s="162"/>
      <c r="G253" s="162"/>
      <c r="H253" s="162"/>
      <c r="I253" s="162"/>
    </row>
    <row r="254" spans="2:9" hidden="1" outlineLevel="1" x14ac:dyDescent="0.35"/>
    <row r="255" spans="2:9" hidden="1" outlineLevel="1" x14ac:dyDescent="0.35">
      <c r="C255" s="272" t="s">
        <v>198</v>
      </c>
      <c r="D255" s="273"/>
      <c r="E255" s="273"/>
      <c r="F255" s="273"/>
      <c r="G255" s="273"/>
      <c r="H255" s="273"/>
      <c r="I255" s="273"/>
    </row>
    <row r="256" spans="2:9" ht="43.5" hidden="1" outlineLevel="1" x14ac:dyDescent="0.35">
      <c r="C256" s="274"/>
      <c r="D256" s="274"/>
      <c r="E256" s="163" t="s">
        <v>199</v>
      </c>
      <c r="F256" s="163" t="s">
        <v>200</v>
      </c>
      <c r="G256" s="163" t="s">
        <v>201</v>
      </c>
      <c r="H256" s="163" t="s">
        <v>202</v>
      </c>
      <c r="I256" s="163" t="s">
        <v>203</v>
      </c>
    </row>
    <row r="257" spans="2:9" hidden="1" outlineLevel="1" x14ac:dyDescent="0.35">
      <c r="C257" s="275" t="s">
        <v>204</v>
      </c>
      <c r="D257" s="275"/>
      <c r="E257" s="164">
        <v>572411</v>
      </c>
      <c r="F257" s="164">
        <v>854597</v>
      </c>
      <c r="G257" s="164">
        <v>1040614</v>
      </c>
      <c r="H257" s="164">
        <v>1199510</v>
      </c>
      <c r="I257" s="165">
        <v>1305238</v>
      </c>
    </row>
    <row r="258" spans="2:9" hidden="1" outlineLevel="1" x14ac:dyDescent="0.35">
      <c r="C258" s="275" t="s">
        <v>205</v>
      </c>
      <c r="D258" s="275"/>
      <c r="E258" s="164">
        <v>57304</v>
      </c>
      <c r="F258" s="164">
        <v>85554</v>
      </c>
      <c r="G258" s="164">
        <v>104176</v>
      </c>
      <c r="H258" s="164">
        <v>120083</v>
      </c>
      <c r="I258" s="164">
        <v>130667</v>
      </c>
    </row>
    <row r="259" spans="2:9" hidden="1" outlineLevel="1" x14ac:dyDescent="0.35">
      <c r="C259" s="276" t="s">
        <v>206</v>
      </c>
      <c r="D259" s="277"/>
      <c r="E259" s="166">
        <v>629715</v>
      </c>
      <c r="F259" s="166">
        <v>940151</v>
      </c>
      <c r="G259" s="166">
        <v>1144790</v>
      </c>
      <c r="H259" s="166">
        <v>1319593</v>
      </c>
      <c r="I259" s="166">
        <v>1435905</v>
      </c>
    </row>
    <row r="260" spans="2:9" hidden="1" outlineLevel="1" x14ac:dyDescent="0.35">
      <c r="C260" s="3"/>
      <c r="D260" s="3"/>
      <c r="E260" s="204"/>
      <c r="F260" s="204"/>
      <c r="G260" s="204"/>
      <c r="H260" s="204"/>
      <c r="I260" s="204"/>
    </row>
    <row r="261" spans="2:9" hidden="1" outlineLevel="1" x14ac:dyDescent="0.35">
      <c r="C261" s="278" t="s">
        <v>207</v>
      </c>
      <c r="D261" s="279"/>
      <c r="E261" s="279"/>
      <c r="F261" s="279"/>
      <c r="G261" s="279"/>
      <c r="H261" s="279"/>
      <c r="I261" s="279"/>
    </row>
    <row r="262" spans="2:9" hidden="1" outlineLevel="1" x14ac:dyDescent="0.35">
      <c r="C262" s="274"/>
      <c r="D262" s="274"/>
      <c r="E262" s="163" t="s">
        <v>208</v>
      </c>
      <c r="F262" s="163" t="s">
        <v>209</v>
      </c>
      <c r="G262" s="163" t="s">
        <v>210</v>
      </c>
      <c r="H262" s="163" t="s">
        <v>211</v>
      </c>
      <c r="I262" s="163" t="s">
        <v>212</v>
      </c>
    </row>
    <row r="263" spans="2:9" hidden="1" outlineLevel="1" x14ac:dyDescent="0.35">
      <c r="C263" s="275" t="s">
        <v>206</v>
      </c>
      <c r="D263" s="275"/>
      <c r="E263" s="168">
        <v>0.44977681967637895</v>
      </c>
      <c r="F263" s="168">
        <v>0.55022318032362116</v>
      </c>
      <c r="G263" s="168">
        <v>0</v>
      </c>
      <c r="H263" s="168">
        <v>0</v>
      </c>
      <c r="I263" s="168">
        <v>0</v>
      </c>
    </row>
    <row r="264" spans="2:9" hidden="1" outlineLevel="1" x14ac:dyDescent="0.35">
      <c r="B264" s="207"/>
      <c r="C264" s="283"/>
      <c r="D264" s="283"/>
      <c r="E264" s="182"/>
      <c r="F264" s="182"/>
      <c r="G264" s="182"/>
      <c r="H264" s="182"/>
      <c r="I264" s="182"/>
    </row>
    <row r="265" spans="2:9" hidden="1" outlineLevel="1" x14ac:dyDescent="0.35">
      <c r="B265" s="207"/>
      <c r="C265" s="282" t="s">
        <v>735</v>
      </c>
      <c r="D265" s="282"/>
      <c r="E265" s="282"/>
      <c r="F265" s="282"/>
      <c r="G265" s="282"/>
      <c r="H265" s="282"/>
      <c r="I265" s="282"/>
    </row>
    <row r="266" spans="2:9" hidden="1" outlineLevel="1" x14ac:dyDescent="0.35">
      <c r="B266" s="207"/>
      <c r="C266" s="275" t="s">
        <v>732</v>
      </c>
      <c r="D266" s="275"/>
      <c r="E266" s="284">
        <v>0.2</v>
      </c>
      <c r="F266" s="284"/>
      <c r="G266" s="284"/>
      <c r="H266" s="284"/>
      <c r="I266" s="284"/>
    </row>
    <row r="267" spans="2:9" hidden="1" outlineLevel="1" x14ac:dyDescent="0.35">
      <c r="C267" s="3"/>
      <c r="D267" s="3"/>
      <c r="E267" s="167"/>
      <c r="F267" s="167"/>
      <c r="G267" s="167"/>
      <c r="H267" s="167"/>
      <c r="I267" s="167"/>
    </row>
    <row r="268" spans="2:9" hidden="1" outlineLevel="1" x14ac:dyDescent="0.35">
      <c r="C268" s="278" t="s">
        <v>213</v>
      </c>
      <c r="D268" s="279"/>
      <c r="E268" s="279"/>
    </row>
    <row r="269" spans="2:9" hidden="1" outlineLevel="1" x14ac:dyDescent="0.35">
      <c r="C269" s="276" t="s">
        <v>214</v>
      </c>
      <c r="D269" s="277"/>
      <c r="E269" s="169">
        <v>15</v>
      </c>
    </row>
    <row r="270" spans="2:9" hidden="1" outlineLevel="1" x14ac:dyDescent="0.35">
      <c r="C270" s="9"/>
      <c r="D270" s="9"/>
      <c r="E270" s="170"/>
      <c r="I270" s="171"/>
    </row>
    <row r="271" spans="2:9" hidden="1" outlineLevel="1" x14ac:dyDescent="0.35">
      <c r="C271" s="272" t="s">
        <v>215</v>
      </c>
      <c r="D271" s="273"/>
      <c r="E271" s="273"/>
      <c r="F271" s="273"/>
    </row>
    <row r="272" spans="2:9" hidden="1" outlineLevel="1" x14ac:dyDescent="0.35">
      <c r="C272" s="172"/>
      <c r="D272" s="172" t="s">
        <v>216</v>
      </c>
      <c r="E272" s="173" t="s">
        <v>217</v>
      </c>
      <c r="F272" s="173" t="s">
        <v>55</v>
      </c>
    </row>
    <row r="273" spans="2:6" ht="29" hidden="1" outlineLevel="1" x14ac:dyDescent="0.35">
      <c r="C273" s="174">
        <v>1</v>
      </c>
      <c r="D273" s="175" t="s">
        <v>424</v>
      </c>
      <c r="E273" s="175" t="s">
        <v>425</v>
      </c>
      <c r="F273" s="175" t="s">
        <v>426</v>
      </c>
    </row>
    <row r="274" spans="2:6" ht="29" hidden="1" outlineLevel="1" x14ac:dyDescent="0.35">
      <c r="C274" s="174">
        <v>2</v>
      </c>
      <c r="D274" s="175" t="s">
        <v>427</v>
      </c>
      <c r="E274" s="175" t="s">
        <v>428</v>
      </c>
      <c r="F274" s="175" t="s">
        <v>429</v>
      </c>
    </row>
    <row r="275" spans="2:6" ht="29" hidden="1" outlineLevel="1" x14ac:dyDescent="0.35">
      <c r="C275" s="176">
        <v>3</v>
      </c>
      <c r="D275" s="175" t="s">
        <v>430</v>
      </c>
      <c r="E275" s="175" t="s">
        <v>431</v>
      </c>
      <c r="F275" s="175" t="s">
        <v>429</v>
      </c>
    </row>
    <row r="276" spans="2:6" ht="43.5" hidden="1" outlineLevel="1" x14ac:dyDescent="0.35">
      <c r="C276" s="176">
        <v>4</v>
      </c>
      <c r="D276" s="175" t="s">
        <v>432</v>
      </c>
      <c r="E276" s="175" t="s">
        <v>428</v>
      </c>
      <c r="F276" s="175" t="s">
        <v>429</v>
      </c>
    </row>
    <row r="277" spans="2:6" ht="29" hidden="1" outlineLevel="1" x14ac:dyDescent="0.35">
      <c r="C277" s="176">
        <v>5</v>
      </c>
      <c r="D277" s="175" t="s">
        <v>433</v>
      </c>
      <c r="E277" s="175" t="s">
        <v>434</v>
      </c>
      <c r="F277" s="175" t="s">
        <v>435</v>
      </c>
    </row>
    <row r="278" spans="2:6" ht="29" hidden="1" outlineLevel="1" x14ac:dyDescent="0.35">
      <c r="C278" s="176">
        <v>6</v>
      </c>
      <c r="D278" s="175" t="s">
        <v>436</v>
      </c>
      <c r="E278" s="175" t="s">
        <v>437</v>
      </c>
      <c r="F278" s="175" t="s">
        <v>438</v>
      </c>
    </row>
    <row r="279" spans="2:6" ht="29" hidden="1" outlineLevel="1" x14ac:dyDescent="0.35">
      <c r="C279" s="176">
        <v>7</v>
      </c>
      <c r="D279" s="175" t="s">
        <v>439</v>
      </c>
      <c r="E279" s="175" t="s">
        <v>440</v>
      </c>
      <c r="F279" s="175" t="s">
        <v>441</v>
      </c>
    </row>
    <row r="280" spans="2:6" ht="29" hidden="1" outlineLevel="1" x14ac:dyDescent="0.35">
      <c r="C280" s="176">
        <v>8</v>
      </c>
      <c r="D280" s="175" t="s">
        <v>442</v>
      </c>
      <c r="E280" s="175" t="s">
        <v>443</v>
      </c>
      <c r="F280" s="175" t="s">
        <v>444</v>
      </c>
    </row>
    <row r="281" spans="2:6" ht="29" hidden="1" outlineLevel="1" x14ac:dyDescent="0.35">
      <c r="C281" s="176">
        <v>9</v>
      </c>
      <c r="D281" s="175" t="s">
        <v>445</v>
      </c>
      <c r="E281" s="175" t="s">
        <v>446</v>
      </c>
      <c r="F281" s="175" t="s">
        <v>447</v>
      </c>
    </row>
    <row r="282" spans="2:6" ht="29" hidden="1" outlineLevel="1" x14ac:dyDescent="0.35">
      <c r="C282" s="176">
        <v>10</v>
      </c>
      <c r="D282" s="175" t="s">
        <v>448</v>
      </c>
      <c r="E282" s="175" t="s">
        <v>449</v>
      </c>
      <c r="F282" s="175" t="s">
        <v>450</v>
      </c>
    </row>
    <row r="283" spans="2:6" ht="29" hidden="1" outlineLevel="1" x14ac:dyDescent="0.35">
      <c r="C283" s="176">
        <v>11</v>
      </c>
      <c r="D283" s="175" t="s">
        <v>451</v>
      </c>
      <c r="E283" s="175" t="s">
        <v>452</v>
      </c>
      <c r="F283" s="175" t="s">
        <v>453</v>
      </c>
    </row>
    <row r="284" spans="2:6" ht="29" hidden="1" outlineLevel="1" x14ac:dyDescent="0.35">
      <c r="C284" s="176">
        <v>12</v>
      </c>
      <c r="D284" s="175" t="s">
        <v>454</v>
      </c>
      <c r="E284" s="175" t="s">
        <v>455</v>
      </c>
      <c r="F284" s="175" t="s">
        <v>456</v>
      </c>
    </row>
    <row r="285" spans="2:6" ht="29" hidden="1" outlineLevel="1" x14ac:dyDescent="0.35">
      <c r="C285" s="176">
        <v>13</v>
      </c>
      <c r="D285" s="175" t="s">
        <v>457</v>
      </c>
      <c r="E285" s="175" t="s">
        <v>458</v>
      </c>
      <c r="F285" s="175" t="s">
        <v>459</v>
      </c>
    </row>
    <row r="286" spans="2:6" ht="29" hidden="1" outlineLevel="1" x14ac:dyDescent="0.35">
      <c r="C286" s="176">
        <v>14</v>
      </c>
      <c r="D286" s="175" t="s">
        <v>460</v>
      </c>
      <c r="E286" s="175" t="s">
        <v>461</v>
      </c>
      <c r="F286" s="175" t="s">
        <v>462</v>
      </c>
    </row>
    <row r="287" spans="2:6" collapsed="1" x14ac:dyDescent="0.35"/>
    <row r="288" spans="2:6" x14ac:dyDescent="0.35">
      <c r="B288" s="84" t="s">
        <v>463</v>
      </c>
    </row>
    <row r="289" spans="2:9" x14ac:dyDescent="0.35">
      <c r="B289" s="79" t="s">
        <v>76</v>
      </c>
      <c r="C289" s="78"/>
      <c r="D289" s="78"/>
      <c r="E289" s="162"/>
      <c r="F289" s="162"/>
      <c r="G289" s="162"/>
      <c r="H289" s="162"/>
      <c r="I289" s="162"/>
    </row>
    <row r="290" spans="2:9" hidden="1" outlineLevel="1" x14ac:dyDescent="0.35"/>
    <row r="291" spans="2:9" hidden="1" outlineLevel="1" x14ac:dyDescent="0.35">
      <c r="C291" s="272" t="s">
        <v>464</v>
      </c>
      <c r="D291" s="273"/>
      <c r="E291" s="273"/>
      <c r="F291"/>
      <c r="G291"/>
      <c r="H291"/>
      <c r="I291"/>
    </row>
    <row r="292" spans="2:9" hidden="1" outlineLevel="1" x14ac:dyDescent="0.35">
      <c r="C292" s="274"/>
      <c r="D292" s="274"/>
      <c r="E292" s="163" t="s">
        <v>201</v>
      </c>
      <c r="F292"/>
      <c r="G292"/>
      <c r="H292"/>
      <c r="I292"/>
    </row>
    <row r="293" spans="2:9" hidden="1" outlineLevel="1" x14ac:dyDescent="0.35">
      <c r="C293" s="275" t="s">
        <v>204</v>
      </c>
      <c r="D293" s="275"/>
      <c r="E293" s="164">
        <v>34278</v>
      </c>
      <c r="F293"/>
      <c r="G293"/>
      <c r="H293"/>
      <c r="I293"/>
    </row>
    <row r="294" spans="2:9" hidden="1" outlineLevel="1" x14ac:dyDescent="0.35">
      <c r="C294" s="275" t="s">
        <v>205</v>
      </c>
      <c r="D294" s="275"/>
      <c r="E294" s="164">
        <v>4237</v>
      </c>
      <c r="F294"/>
      <c r="G294"/>
      <c r="H294"/>
      <c r="I294"/>
    </row>
    <row r="295" spans="2:9" hidden="1" outlineLevel="1" x14ac:dyDescent="0.35">
      <c r="C295" s="276" t="s">
        <v>206</v>
      </c>
      <c r="D295" s="277"/>
      <c r="E295" s="166">
        <v>38515</v>
      </c>
      <c r="F295"/>
      <c r="G295"/>
      <c r="H295"/>
      <c r="I295"/>
    </row>
    <row r="296" spans="2:9" hidden="1" outlineLevel="1" x14ac:dyDescent="0.35">
      <c r="C296" s="3"/>
      <c r="D296" s="3"/>
      <c r="E296" s="204"/>
      <c r="F296" s="204"/>
      <c r="G296" s="204"/>
      <c r="H296" s="204"/>
      <c r="I296" s="204"/>
    </row>
    <row r="297" spans="2:9" hidden="1" outlineLevel="1" x14ac:dyDescent="0.35">
      <c r="C297" s="278" t="s">
        <v>207</v>
      </c>
      <c r="D297" s="279"/>
      <c r="E297" s="279"/>
      <c r="F297" s="279"/>
      <c r="G297" s="279"/>
      <c r="H297" s="279"/>
      <c r="I297" s="279"/>
    </row>
    <row r="298" spans="2:9" hidden="1" outlineLevel="1" x14ac:dyDescent="0.35">
      <c r="C298" s="274"/>
      <c r="D298" s="274"/>
      <c r="E298" s="163" t="s">
        <v>208</v>
      </c>
      <c r="F298" s="163" t="s">
        <v>209</v>
      </c>
      <c r="G298" s="163" t="s">
        <v>210</v>
      </c>
      <c r="H298" s="163" t="s">
        <v>211</v>
      </c>
      <c r="I298" s="163" t="s">
        <v>212</v>
      </c>
    </row>
    <row r="299" spans="2:9" hidden="1" outlineLevel="1" x14ac:dyDescent="0.35">
      <c r="C299" s="275" t="s">
        <v>206</v>
      </c>
      <c r="D299" s="275"/>
      <c r="E299" s="168">
        <v>0.24</v>
      </c>
      <c r="F299" s="168">
        <v>0.2</v>
      </c>
      <c r="G299" s="168"/>
      <c r="H299" s="168">
        <v>0.56000000000000005</v>
      </c>
      <c r="I299" s="168"/>
    </row>
    <row r="300" spans="2:9" hidden="1" outlineLevel="1" x14ac:dyDescent="0.35"/>
    <row r="301" spans="2:9" hidden="1" outlineLevel="1" x14ac:dyDescent="0.35">
      <c r="C301" s="278" t="s">
        <v>213</v>
      </c>
      <c r="D301" s="279"/>
      <c r="E301" s="279"/>
    </row>
    <row r="302" spans="2:9" hidden="1" outlineLevel="1" x14ac:dyDescent="0.35">
      <c r="C302" s="276" t="s">
        <v>214</v>
      </c>
      <c r="D302" s="277"/>
      <c r="E302" s="169">
        <v>9</v>
      </c>
    </row>
    <row r="303" spans="2:9" hidden="1" outlineLevel="1" x14ac:dyDescent="0.35">
      <c r="C303" s="9"/>
      <c r="D303" s="9"/>
      <c r="E303" s="170"/>
      <c r="I303" s="171"/>
    </row>
    <row r="304" spans="2:9" hidden="1" outlineLevel="1" x14ac:dyDescent="0.35">
      <c r="C304" s="272" t="s">
        <v>215</v>
      </c>
      <c r="D304" s="273"/>
      <c r="E304" s="273"/>
      <c r="F304" s="273"/>
    </row>
    <row r="305" spans="1:23" hidden="1" outlineLevel="1" x14ac:dyDescent="0.35">
      <c r="C305" s="172"/>
      <c r="D305" s="172" t="s">
        <v>216</v>
      </c>
      <c r="E305" s="173" t="s">
        <v>217</v>
      </c>
      <c r="F305" s="173" t="s">
        <v>55</v>
      </c>
    </row>
    <row r="306" spans="1:23" ht="43.5" hidden="1" outlineLevel="1" x14ac:dyDescent="0.35">
      <c r="C306" s="174">
        <v>1</v>
      </c>
      <c r="D306" s="175" t="s">
        <v>465</v>
      </c>
      <c r="E306" s="175" t="s">
        <v>466</v>
      </c>
      <c r="F306" s="175"/>
    </row>
    <row r="307" spans="1:23" ht="43.5" hidden="1" outlineLevel="1" x14ac:dyDescent="0.35">
      <c r="C307" s="174">
        <v>2</v>
      </c>
      <c r="D307" s="175" t="s">
        <v>467</v>
      </c>
      <c r="E307" s="175" t="s">
        <v>468</v>
      </c>
      <c r="F307" s="175"/>
    </row>
    <row r="308" spans="1:23" ht="29" hidden="1" outlineLevel="1" x14ac:dyDescent="0.35">
      <c r="C308" s="176">
        <v>3</v>
      </c>
      <c r="D308" s="175" t="s">
        <v>469</v>
      </c>
      <c r="E308" s="175" t="s">
        <v>238</v>
      </c>
      <c r="F308" s="175"/>
    </row>
    <row r="309" spans="1:23" ht="29" hidden="1" outlineLevel="1" x14ac:dyDescent="0.35">
      <c r="C309" s="176">
        <v>4</v>
      </c>
      <c r="D309" s="175" t="s">
        <v>470</v>
      </c>
      <c r="E309" s="175" t="s">
        <v>238</v>
      </c>
      <c r="F309" s="175"/>
    </row>
    <row r="310" spans="1:23" ht="29" hidden="1" outlineLevel="1" x14ac:dyDescent="0.35">
      <c r="C310" s="176">
        <v>5</v>
      </c>
      <c r="D310" s="175" t="s">
        <v>471</v>
      </c>
      <c r="E310" s="175" t="s">
        <v>472</v>
      </c>
      <c r="F310" s="175"/>
    </row>
    <row r="311" spans="1:23" ht="72.5" hidden="1" outlineLevel="1" x14ac:dyDescent="0.35">
      <c r="C311" s="176">
        <v>6</v>
      </c>
      <c r="D311" s="175" t="s">
        <v>473</v>
      </c>
      <c r="E311" s="175" t="s">
        <v>474</v>
      </c>
      <c r="F311" s="175"/>
    </row>
    <row r="312" spans="1:23" hidden="1" outlineLevel="1" x14ac:dyDescent="0.35">
      <c r="C312" s="176">
        <v>7</v>
      </c>
      <c r="D312" s="177" t="s">
        <v>475</v>
      </c>
      <c r="E312" s="175" t="s">
        <v>476</v>
      </c>
      <c r="F312" s="175"/>
    </row>
    <row r="313" spans="1:23" hidden="1" outlineLevel="1" x14ac:dyDescent="0.35">
      <c r="C313" s="176">
        <v>8</v>
      </c>
      <c r="D313" s="177" t="s">
        <v>477</v>
      </c>
      <c r="E313" s="175" t="s">
        <v>238</v>
      </c>
      <c r="F313" s="175"/>
    </row>
    <row r="314" spans="1:23" hidden="1" outlineLevel="1" x14ac:dyDescent="0.35">
      <c r="C314" s="176">
        <v>9</v>
      </c>
      <c r="D314" s="177" t="s">
        <v>478</v>
      </c>
      <c r="E314" s="183" t="s">
        <v>238</v>
      </c>
      <c r="F314" s="175"/>
    </row>
    <row r="315" spans="1:23" collapsed="1" x14ac:dyDescent="0.35"/>
    <row r="316" spans="1:23" x14ac:dyDescent="0.35">
      <c r="B316" s="79" t="s">
        <v>77</v>
      </c>
      <c r="C316" s="78"/>
      <c r="D316" s="78"/>
      <c r="E316" s="162"/>
      <c r="F316" s="162"/>
      <c r="G316" s="162"/>
      <c r="H316" s="162"/>
      <c r="I316" s="162"/>
    </row>
    <row r="317" spans="1:23" hidden="1" outlineLevel="1" x14ac:dyDescent="0.35"/>
    <row r="318" spans="1:23" hidden="1" outlineLevel="1" x14ac:dyDescent="0.35">
      <c r="C318" s="272" t="s">
        <v>198</v>
      </c>
      <c r="D318" s="273"/>
      <c r="E318" s="273"/>
      <c r="F318" s="273"/>
      <c r="G318" s="273"/>
      <c r="H318" s="273"/>
      <c r="I318" s="273"/>
    </row>
    <row r="319" spans="1:23" s="13" customFormat="1" ht="43.5" hidden="1" outlineLevel="1" x14ac:dyDescent="0.35">
      <c r="A319"/>
      <c r="B319" s="29"/>
      <c r="C319" s="281"/>
      <c r="D319" s="281"/>
      <c r="E319" s="163" t="s">
        <v>199</v>
      </c>
      <c r="F319" s="163" t="s">
        <v>200</v>
      </c>
      <c r="G319" s="163" t="s">
        <v>201</v>
      </c>
      <c r="H319" s="163" t="s">
        <v>202</v>
      </c>
      <c r="I319" s="163" t="s">
        <v>203</v>
      </c>
      <c r="K319"/>
      <c r="L319"/>
      <c r="M319"/>
      <c r="N319"/>
      <c r="O319"/>
      <c r="P319"/>
      <c r="Q319"/>
      <c r="R319"/>
      <c r="S319"/>
      <c r="T319"/>
      <c r="U319"/>
      <c r="V319"/>
      <c r="W319"/>
    </row>
    <row r="320" spans="1:23" hidden="1" outlineLevel="1" x14ac:dyDescent="0.35">
      <c r="C320" s="275" t="s">
        <v>204</v>
      </c>
      <c r="D320" s="275"/>
      <c r="E320" s="164">
        <v>34173</v>
      </c>
      <c r="F320" s="164">
        <v>35663</v>
      </c>
      <c r="G320" s="164">
        <v>41414</v>
      </c>
      <c r="H320" s="164">
        <v>52840</v>
      </c>
      <c r="I320" s="164">
        <v>59346</v>
      </c>
    </row>
    <row r="321" spans="2:9" hidden="1" outlineLevel="1" x14ac:dyDescent="0.35">
      <c r="C321" s="275" t="s">
        <v>205</v>
      </c>
      <c r="D321" s="275"/>
      <c r="E321" s="164">
        <v>1799</v>
      </c>
      <c r="F321" s="164">
        <v>1877</v>
      </c>
      <c r="G321" s="164">
        <v>2180</v>
      </c>
      <c r="H321" s="164">
        <v>2781</v>
      </c>
      <c r="I321" s="165">
        <v>3123</v>
      </c>
    </row>
    <row r="322" spans="2:9" hidden="1" outlineLevel="1" x14ac:dyDescent="0.35">
      <c r="C322" s="276" t="s">
        <v>206</v>
      </c>
      <c r="D322" s="277"/>
      <c r="E322" s="166">
        <v>35972</v>
      </c>
      <c r="F322" s="166">
        <v>37540</v>
      </c>
      <c r="G322" s="166">
        <v>43594</v>
      </c>
      <c r="H322" s="166">
        <v>55620.999999999993</v>
      </c>
      <c r="I322" s="166">
        <v>62469</v>
      </c>
    </row>
    <row r="323" spans="2:9" hidden="1" outlineLevel="1" x14ac:dyDescent="0.35">
      <c r="E323" s="204"/>
      <c r="F323" s="204"/>
      <c r="G323" s="204"/>
      <c r="H323" s="204"/>
      <c r="I323" s="204"/>
    </row>
    <row r="324" spans="2:9" hidden="1" outlineLevel="1" x14ac:dyDescent="0.35">
      <c r="C324" s="278" t="s">
        <v>207</v>
      </c>
      <c r="D324" s="279"/>
      <c r="E324" s="279"/>
      <c r="F324" s="279"/>
      <c r="G324" s="279"/>
      <c r="H324" s="279"/>
      <c r="I324" s="279"/>
    </row>
    <row r="325" spans="2:9" hidden="1" outlineLevel="1" x14ac:dyDescent="0.35">
      <c r="C325" s="274"/>
      <c r="D325" s="274"/>
      <c r="E325" s="163" t="s">
        <v>208</v>
      </c>
      <c r="F325" s="163" t="s">
        <v>209</v>
      </c>
      <c r="G325" s="163" t="s">
        <v>210</v>
      </c>
      <c r="H325" s="163" t="s">
        <v>211</v>
      </c>
      <c r="I325" s="163" t="s">
        <v>212</v>
      </c>
    </row>
    <row r="326" spans="2:9" hidden="1" outlineLevel="1" x14ac:dyDescent="0.35">
      <c r="C326" s="275" t="s">
        <v>206</v>
      </c>
      <c r="D326" s="275"/>
      <c r="E326" s="168">
        <v>0</v>
      </c>
      <c r="F326" s="168">
        <v>0.6</v>
      </c>
      <c r="G326" s="168">
        <v>0</v>
      </c>
      <c r="H326" s="168">
        <v>0.37</v>
      </c>
      <c r="I326" s="168">
        <v>0.03</v>
      </c>
    </row>
    <row r="327" spans="2:9" hidden="1" outlineLevel="1" x14ac:dyDescent="0.35">
      <c r="B327" s="207"/>
      <c r="C327" s="283"/>
      <c r="D327" s="283"/>
      <c r="E327" s="182"/>
      <c r="F327" s="182"/>
      <c r="G327" s="182"/>
      <c r="H327" s="182"/>
      <c r="I327" s="182"/>
    </row>
    <row r="328" spans="2:9" hidden="1" outlineLevel="1" x14ac:dyDescent="0.35">
      <c r="B328" s="207"/>
      <c r="C328" s="282" t="s">
        <v>735</v>
      </c>
      <c r="D328" s="282"/>
      <c r="E328" s="282"/>
      <c r="F328" s="282"/>
      <c r="G328" s="282"/>
      <c r="H328" s="282"/>
      <c r="I328" s="282"/>
    </row>
    <row r="329" spans="2:9" hidden="1" outlineLevel="1" x14ac:dyDescent="0.35">
      <c r="B329" s="207"/>
      <c r="C329" s="275" t="s">
        <v>732</v>
      </c>
      <c r="D329" s="275"/>
      <c r="E329" s="284">
        <v>7.0000000000000007E-2</v>
      </c>
      <c r="F329" s="284"/>
      <c r="G329" s="284"/>
      <c r="H329" s="284"/>
      <c r="I329" s="284"/>
    </row>
    <row r="330" spans="2:9" hidden="1" outlineLevel="1" x14ac:dyDescent="0.35">
      <c r="B330" s="207"/>
      <c r="C330" s="275" t="s">
        <v>734</v>
      </c>
      <c r="D330" s="275"/>
      <c r="E330" s="284" t="s">
        <v>744</v>
      </c>
      <c r="F330" s="284"/>
      <c r="G330" s="284"/>
      <c r="H330" s="284"/>
      <c r="I330" s="284"/>
    </row>
    <row r="331" spans="2:9" hidden="1" outlineLevel="1" x14ac:dyDescent="0.35">
      <c r="C331" s="3"/>
      <c r="D331" s="3"/>
      <c r="E331" s="167"/>
      <c r="F331" s="167"/>
      <c r="G331" s="167"/>
      <c r="H331" s="167"/>
      <c r="I331" s="167"/>
    </row>
    <row r="332" spans="2:9" hidden="1" outlineLevel="1" x14ac:dyDescent="0.35">
      <c r="C332" s="278" t="s">
        <v>213</v>
      </c>
      <c r="D332" s="279"/>
      <c r="E332" s="279"/>
    </row>
    <row r="333" spans="2:9" hidden="1" outlineLevel="1" x14ac:dyDescent="0.35">
      <c r="C333" s="276" t="s">
        <v>214</v>
      </c>
      <c r="D333" s="277"/>
      <c r="E333" s="169">
        <v>9</v>
      </c>
    </row>
    <row r="334" spans="2:9" hidden="1" outlineLevel="1" x14ac:dyDescent="0.35">
      <c r="C334" s="9"/>
      <c r="D334" s="9"/>
      <c r="E334" s="194"/>
      <c r="I334" s="171"/>
    </row>
    <row r="335" spans="2:9" hidden="1" outlineLevel="1" x14ac:dyDescent="0.35">
      <c r="C335" s="272" t="s">
        <v>215</v>
      </c>
      <c r="D335" s="273"/>
      <c r="E335" s="273"/>
      <c r="F335" s="273"/>
    </row>
    <row r="336" spans="2:9" hidden="1" outlineLevel="1" x14ac:dyDescent="0.35">
      <c r="C336" s="172"/>
      <c r="D336" s="172" t="s">
        <v>216</v>
      </c>
      <c r="E336" s="173" t="s">
        <v>217</v>
      </c>
      <c r="F336" s="173" t="s">
        <v>55</v>
      </c>
    </row>
    <row r="337" spans="2:9" ht="29" hidden="1" outlineLevel="1" x14ac:dyDescent="0.35">
      <c r="C337" s="174">
        <v>1</v>
      </c>
      <c r="D337" s="175" t="s">
        <v>479</v>
      </c>
      <c r="E337" s="175" t="s">
        <v>480</v>
      </c>
      <c r="F337" s="175"/>
    </row>
    <row r="338" spans="2:9" hidden="1" outlineLevel="1" x14ac:dyDescent="0.35">
      <c r="C338" s="174">
        <v>2</v>
      </c>
      <c r="D338" s="175" t="s">
        <v>481</v>
      </c>
      <c r="E338" s="175" t="s">
        <v>238</v>
      </c>
      <c r="F338" s="175"/>
    </row>
    <row r="339" spans="2:9" hidden="1" outlineLevel="1" x14ac:dyDescent="0.35">
      <c r="C339" s="176">
        <v>3</v>
      </c>
      <c r="D339" s="175" t="s">
        <v>482</v>
      </c>
      <c r="E339" s="175" t="s">
        <v>238</v>
      </c>
      <c r="F339" s="175"/>
    </row>
    <row r="340" spans="2:9" hidden="1" outlineLevel="1" x14ac:dyDescent="0.35">
      <c r="C340" s="176">
        <v>4</v>
      </c>
      <c r="D340" s="175" t="s">
        <v>483</v>
      </c>
      <c r="E340" s="175" t="s">
        <v>238</v>
      </c>
      <c r="F340" s="175"/>
    </row>
    <row r="341" spans="2:9" hidden="1" outlineLevel="1" x14ac:dyDescent="0.35">
      <c r="C341" s="176">
        <v>5</v>
      </c>
      <c r="D341" s="175" t="s">
        <v>484</v>
      </c>
      <c r="E341" s="175" t="s">
        <v>238</v>
      </c>
      <c r="F341" s="175"/>
    </row>
    <row r="342" spans="2:9" hidden="1" outlineLevel="1" x14ac:dyDescent="0.35">
      <c r="C342" s="176">
        <v>6</v>
      </c>
      <c r="D342" s="175" t="s">
        <v>485</v>
      </c>
      <c r="E342" s="175" t="s">
        <v>238</v>
      </c>
      <c r="F342" s="175"/>
    </row>
    <row r="343" spans="2:9" hidden="1" outlineLevel="1" x14ac:dyDescent="0.35">
      <c r="C343" s="176">
        <v>7</v>
      </c>
      <c r="D343" s="175" t="s">
        <v>486</v>
      </c>
      <c r="E343" s="175" t="s">
        <v>238</v>
      </c>
      <c r="F343" s="175"/>
    </row>
    <row r="344" spans="2:9" hidden="1" outlineLevel="1" x14ac:dyDescent="0.35">
      <c r="C344" s="176">
        <v>8</v>
      </c>
      <c r="D344" s="175" t="s">
        <v>487</v>
      </c>
      <c r="E344" s="175" t="s">
        <v>238</v>
      </c>
      <c r="F344" s="175"/>
    </row>
    <row r="345" spans="2:9" ht="43.5" hidden="1" outlineLevel="1" x14ac:dyDescent="0.35">
      <c r="C345" s="176">
        <v>9</v>
      </c>
      <c r="D345" s="175" t="s">
        <v>488</v>
      </c>
      <c r="E345" s="183" t="s">
        <v>489</v>
      </c>
      <c r="F345" s="175"/>
    </row>
    <row r="346" spans="2:9" collapsed="1" x14ac:dyDescent="0.35"/>
    <row r="347" spans="2:9" x14ac:dyDescent="0.35">
      <c r="B347" s="79" t="s">
        <v>80</v>
      </c>
      <c r="C347" s="78"/>
      <c r="D347" s="78"/>
      <c r="E347" s="162"/>
      <c r="F347" s="162"/>
      <c r="G347" s="162"/>
      <c r="H347" s="162"/>
      <c r="I347" s="162"/>
    </row>
    <row r="348" spans="2:9" hidden="1" outlineLevel="1" x14ac:dyDescent="0.35"/>
    <row r="349" spans="2:9" hidden="1" outlineLevel="1" x14ac:dyDescent="0.35">
      <c r="C349" s="272" t="s">
        <v>198</v>
      </c>
      <c r="D349" s="273"/>
      <c r="E349" s="273"/>
      <c r="F349" s="273"/>
      <c r="G349" s="273"/>
      <c r="H349" s="273"/>
      <c r="I349" s="273"/>
    </row>
    <row r="350" spans="2:9" ht="43.5" hidden="1" outlineLevel="1" x14ac:dyDescent="0.35">
      <c r="C350" s="274"/>
      <c r="D350" s="274"/>
      <c r="E350" s="163" t="s">
        <v>199</v>
      </c>
      <c r="F350" s="163" t="s">
        <v>200</v>
      </c>
      <c r="G350" s="163" t="s">
        <v>201</v>
      </c>
      <c r="H350" s="163" t="s">
        <v>202</v>
      </c>
      <c r="I350" s="163" t="s">
        <v>203</v>
      </c>
    </row>
    <row r="351" spans="2:9" hidden="1" outlineLevel="1" x14ac:dyDescent="0.35">
      <c r="C351" s="275" t="s">
        <v>204</v>
      </c>
      <c r="D351" s="275"/>
      <c r="E351" s="164">
        <v>24672</v>
      </c>
      <c r="F351" s="164">
        <v>17232</v>
      </c>
      <c r="G351" s="164">
        <v>41667</v>
      </c>
      <c r="H351" s="164">
        <v>71283</v>
      </c>
      <c r="I351" s="165">
        <v>76545</v>
      </c>
    </row>
    <row r="352" spans="2:9" hidden="1" outlineLevel="1" x14ac:dyDescent="0.35">
      <c r="C352" s="275" t="s">
        <v>205</v>
      </c>
      <c r="D352" s="275"/>
      <c r="E352" s="164">
        <v>1299</v>
      </c>
      <c r="F352" s="164">
        <v>907</v>
      </c>
      <c r="G352" s="164">
        <v>2193</v>
      </c>
      <c r="H352" s="164">
        <v>3752</v>
      </c>
      <c r="I352" s="164">
        <v>4029</v>
      </c>
    </row>
    <row r="353" spans="2:9" hidden="1" outlineLevel="1" x14ac:dyDescent="0.35">
      <c r="C353" s="276" t="s">
        <v>206</v>
      </c>
      <c r="D353" s="277"/>
      <c r="E353" s="166">
        <v>25971</v>
      </c>
      <c r="F353" s="166">
        <v>18139</v>
      </c>
      <c r="G353" s="166">
        <v>43860</v>
      </c>
      <c r="H353" s="166">
        <v>75035</v>
      </c>
      <c r="I353" s="166">
        <v>80574</v>
      </c>
    </row>
    <row r="354" spans="2:9" hidden="1" outlineLevel="1" x14ac:dyDescent="0.35">
      <c r="E354" s="204"/>
      <c r="F354" s="204"/>
      <c r="G354" s="204"/>
      <c r="H354" s="204"/>
      <c r="I354" s="204"/>
    </row>
    <row r="355" spans="2:9" hidden="1" outlineLevel="1" x14ac:dyDescent="0.35">
      <c r="C355" s="278" t="s">
        <v>207</v>
      </c>
      <c r="D355" s="279"/>
      <c r="E355" s="279"/>
      <c r="F355" s="279"/>
      <c r="G355" s="279"/>
      <c r="H355" s="279"/>
      <c r="I355" s="279"/>
    </row>
    <row r="356" spans="2:9" hidden="1" outlineLevel="1" x14ac:dyDescent="0.35">
      <c r="C356" s="274"/>
      <c r="D356" s="274"/>
      <c r="E356" s="163" t="s">
        <v>208</v>
      </c>
      <c r="F356" s="163" t="s">
        <v>209</v>
      </c>
      <c r="G356" s="163" t="s">
        <v>210</v>
      </c>
      <c r="H356" s="163" t="s">
        <v>211</v>
      </c>
      <c r="I356" s="163" t="s">
        <v>212</v>
      </c>
    </row>
    <row r="357" spans="2:9" hidden="1" outlineLevel="1" x14ac:dyDescent="0.35">
      <c r="C357" s="275" t="s">
        <v>206</v>
      </c>
      <c r="D357" s="275"/>
      <c r="E357" s="168">
        <v>0.32777017783857731</v>
      </c>
      <c r="F357" s="168">
        <v>0.3900592795257638</v>
      </c>
      <c r="G357" s="168">
        <v>0</v>
      </c>
      <c r="H357" s="168">
        <v>0.28217054263565894</v>
      </c>
      <c r="I357" s="168">
        <v>0</v>
      </c>
    </row>
    <row r="358" spans="2:9" hidden="1" outlineLevel="1" x14ac:dyDescent="0.35">
      <c r="B358" s="207"/>
      <c r="C358" s="283"/>
      <c r="D358" s="283"/>
      <c r="E358" s="182"/>
      <c r="F358" s="182"/>
      <c r="G358" s="182"/>
      <c r="H358" s="182"/>
      <c r="I358" s="182"/>
    </row>
    <row r="359" spans="2:9" hidden="1" outlineLevel="1" x14ac:dyDescent="0.35">
      <c r="B359" s="207"/>
      <c r="C359" s="282" t="s">
        <v>735</v>
      </c>
      <c r="D359" s="282"/>
      <c r="E359" s="282"/>
      <c r="F359" s="282"/>
      <c r="G359" s="282"/>
      <c r="H359" s="282"/>
      <c r="I359" s="282"/>
    </row>
    <row r="360" spans="2:9" hidden="1" outlineLevel="1" x14ac:dyDescent="0.35">
      <c r="B360" s="207"/>
      <c r="C360" s="275" t="s">
        <v>732</v>
      </c>
      <c r="D360" s="275"/>
      <c r="E360" s="284">
        <v>0.05</v>
      </c>
      <c r="F360" s="284"/>
      <c r="G360" s="284"/>
      <c r="H360" s="284"/>
      <c r="I360" s="284"/>
    </row>
    <row r="361" spans="2:9" hidden="1" outlineLevel="1" x14ac:dyDescent="0.35">
      <c r="B361" s="207"/>
      <c r="C361" s="275" t="s">
        <v>734</v>
      </c>
      <c r="D361" s="275"/>
      <c r="E361" s="284" t="s">
        <v>745</v>
      </c>
      <c r="F361" s="284"/>
      <c r="G361" s="284"/>
      <c r="H361" s="284"/>
      <c r="I361" s="284"/>
    </row>
    <row r="362" spans="2:9" hidden="1" outlineLevel="1" x14ac:dyDescent="0.35">
      <c r="C362" s="3"/>
      <c r="D362" s="3"/>
      <c r="E362" s="167"/>
      <c r="F362" s="167"/>
      <c r="G362" s="167"/>
      <c r="H362" s="167"/>
      <c r="I362" s="167"/>
    </row>
    <row r="363" spans="2:9" hidden="1" outlineLevel="1" x14ac:dyDescent="0.35">
      <c r="C363" s="278" t="s">
        <v>213</v>
      </c>
      <c r="D363" s="279"/>
      <c r="E363" s="279"/>
    </row>
    <row r="364" spans="2:9" hidden="1" outlineLevel="1" x14ac:dyDescent="0.35">
      <c r="C364" s="276" t="s">
        <v>214</v>
      </c>
      <c r="D364" s="277"/>
      <c r="E364" s="169">
        <v>15</v>
      </c>
    </row>
    <row r="365" spans="2:9" hidden="1" outlineLevel="1" x14ac:dyDescent="0.35">
      <c r="C365" s="9"/>
      <c r="D365" s="9"/>
      <c r="E365" s="170"/>
      <c r="I365" s="171"/>
    </row>
    <row r="366" spans="2:9" hidden="1" outlineLevel="1" x14ac:dyDescent="0.35">
      <c r="C366" s="272" t="s">
        <v>215</v>
      </c>
      <c r="D366" s="273"/>
      <c r="E366" s="273"/>
      <c r="F366" s="273"/>
    </row>
    <row r="367" spans="2:9" hidden="1" outlineLevel="1" x14ac:dyDescent="0.35">
      <c r="C367" s="172"/>
      <c r="D367" s="172" t="s">
        <v>216</v>
      </c>
      <c r="E367" s="173" t="s">
        <v>217</v>
      </c>
      <c r="F367" s="173" t="s">
        <v>55</v>
      </c>
    </row>
    <row r="368" spans="2:9" ht="43.5" hidden="1" outlineLevel="1" x14ac:dyDescent="0.35">
      <c r="C368" s="174">
        <v>1</v>
      </c>
      <c r="D368" s="175" t="s">
        <v>490</v>
      </c>
      <c r="E368" s="175" t="s">
        <v>491</v>
      </c>
      <c r="F368" s="175"/>
    </row>
    <row r="369" spans="2:9" ht="29" hidden="1" outlineLevel="1" x14ac:dyDescent="0.35">
      <c r="C369" s="174">
        <v>2</v>
      </c>
      <c r="D369" s="175" t="s">
        <v>492</v>
      </c>
      <c r="E369" s="175" t="s">
        <v>238</v>
      </c>
      <c r="F369" s="175"/>
    </row>
    <row r="370" spans="2:9" ht="29" hidden="1" outlineLevel="1" x14ac:dyDescent="0.35">
      <c r="C370" s="176">
        <v>3</v>
      </c>
      <c r="D370" s="175" t="s">
        <v>493</v>
      </c>
      <c r="E370" s="175" t="s">
        <v>494</v>
      </c>
      <c r="F370" s="175"/>
    </row>
    <row r="371" spans="2:9" ht="29" hidden="1" outlineLevel="1" x14ac:dyDescent="0.35">
      <c r="C371" s="176">
        <v>4</v>
      </c>
      <c r="D371" s="175" t="s">
        <v>495</v>
      </c>
      <c r="E371" s="175" t="s">
        <v>496</v>
      </c>
      <c r="F371" s="175"/>
    </row>
    <row r="372" spans="2:9" ht="58" hidden="1" outlineLevel="1" x14ac:dyDescent="0.35">
      <c r="C372" s="176">
        <v>5</v>
      </c>
      <c r="D372" s="177" t="s">
        <v>497</v>
      </c>
      <c r="E372" s="175" t="s">
        <v>498</v>
      </c>
      <c r="F372" s="175"/>
    </row>
    <row r="373" spans="2:9" hidden="1" outlineLevel="1" x14ac:dyDescent="0.35">
      <c r="C373" s="176">
        <v>6</v>
      </c>
      <c r="D373" s="177" t="s">
        <v>499</v>
      </c>
      <c r="E373" s="175" t="s">
        <v>238</v>
      </c>
      <c r="F373" s="175"/>
    </row>
    <row r="374" spans="2:9" hidden="1" outlineLevel="1" x14ac:dyDescent="0.35">
      <c r="C374" s="176">
        <v>7</v>
      </c>
      <c r="D374" s="177" t="s">
        <v>500</v>
      </c>
      <c r="E374" s="175" t="s">
        <v>501</v>
      </c>
      <c r="F374" s="175"/>
    </row>
    <row r="375" spans="2:9" hidden="1" outlineLevel="1" x14ac:dyDescent="0.35">
      <c r="C375" s="176">
        <v>8</v>
      </c>
      <c r="D375" s="177" t="s">
        <v>502</v>
      </c>
      <c r="E375" s="175" t="s">
        <v>238</v>
      </c>
      <c r="F375" s="175"/>
    </row>
    <row r="376" spans="2:9" ht="29" hidden="1" outlineLevel="1" x14ac:dyDescent="0.35">
      <c r="C376" s="176">
        <v>9</v>
      </c>
      <c r="D376" s="177" t="s">
        <v>503</v>
      </c>
      <c r="E376" s="175" t="s">
        <v>504</v>
      </c>
      <c r="F376" s="175"/>
    </row>
    <row r="377" spans="2:9" hidden="1" outlineLevel="1" x14ac:dyDescent="0.35">
      <c r="C377" s="176">
        <v>10</v>
      </c>
      <c r="D377" s="177" t="s">
        <v>505</v>
      </c>
      <c r="E377" s="175" t="s">
        <v>506</v>
      </c>
      <c r="F377" s="175"/>
    </row>
    <row r="378" spans="2:9" hidden="1" outlineLevel="1" x14ac:dyDescent="0.35">
      <c r="C378" s="176">
        <v>11</v>
      </c>
      <c r="D378" s="177" t="s">
        <v>507</v>
      </c>
      <c r="E378" s="175" t="s">
        <v>238</v>
      </c>
      <c r="F378" s="175"/>
    </row>
    <row r="379" spans="2:9" hidden="1" outlineLevel="1" x14ac:dyDescent="0.35">
      <c r="C379" s="176">
        <v>12</v>
      </c>
      <c r="D379" s="177" t="s">
        <v>508</v>
      </c>
      <c r="E379" s="175" t="s">
        <v>509</v>
      </c>
      <c r="F379" s="175"/>
    </row>
    <row r="380" spans="2:9" ht="29" hidden="1" outlineLevel="1" x14ac:dyDescent="0.35">
      <c r="C380" s="176">
        <v>13</v>
      </c>
      <c r="D380" s="177" t="s">
        <v>510</v>
      </c>
      <c r="E380" s="175" t="s">
        <v>511</v>
      </c>
      <c r="F380" s="175"/>
    </row>
    <row r="381" spans="2:9" ht="43.5" hidden="1" outlineLevel="1" x14ac:dyDescent="0.35">
      <c r="C381" s="176">
        <v>14</v>
      </c>
      <c r="D381" s="177" t="s">
        <v>512</v>
      </c>
      <c r="E381" s="175" t="s">
        <v>513</v>
      </c>
      <c r="F381" s="175"/>
    </row>
    <row r="382" spans="2:9" hidden="1" outlineLevel="1" x14ac:dyDescent="0.35">
      <c r="C382" s="176">
        <v>15</v>
      </c>
      <c r="D382" s="177" t="s">
        <v>514</v>
      </c>
      <c r="E382" s="175" t="s">
        <v>515</v>
      </c>
      <c r="F382" s="175"/>
    </row>
    <row r="383" spans="2:9" collapsed="1" x14ac:dyDescent="0.35"/>
    <row r="384" spans="2:9" x14ac:dyDescent="0.35">
      <c r="B384" s="79" t="s">
        <v>79</v>
      </c>
      <c r="C384" s="78"/>
      <c r="D384" s="78"/>
      <c r="E384" s="162"/>
      <c r="F384" s="162"/>
      <c r="G384" s="162"/>
      <c r="H384" s="162"/>
      <c r="I384" s="162"/>
    </row>
    <row r="385" spans="3:9" hidden="1" outlineLevel="1" x14ac:dyDescent="0.35"/>
    <row r="386" spans="3:9" hidden="1" outlineLevel="1" x14ac:dyDescent="0.35">
      <c r="C386" s="272" t="s">
        <v>198</v>
      </c>
      <c r="D386" s="273"/>
      <c r="E386" s="273"/>
      <c r="F386" s="273"/>
      <c r="G386" s="273"/>
      <c r="H386" s="273"/>
      <c r="I386" s="273"/>
    </row>
    <row r="387" spans="3:9" ht="43.5" hidden="1" outlineLevel="1" x14ac:dyDescent="0.35">
      <c r="C387" s="274"/>
      <c r="D387" s="274"/>
      <c r="E387" s="163" t="s">
        <v>199</v>
      </c>
      <c r="F387" s="163" t="s">
        <v>200</v>
      </c>
      <c r="G387" s="163" t="s">
        <v>201</v>
      </c>
      <c r="H387" s="163" t="s">
        <v>202</v>
      </c>
      <c r="I387" s="163" t="s">
        <v>203</v>
      </c>
    </row>
    <row r="388" spans="3:9" hidden="1" outlineLevel="1" x14ac:dyDescent="0.35">
      <c r="C388" s="275" t="s">
        <v>204</v>
      </c>
      <c r="D388" s="275"/>
      <c r="E388" s="164">
        <v>84984</v>
      </c>
      <c r="F388" s="164">
        <v>78261</v>
      </c>
      <c r="G388" s="164">
        <v>85950</v>
      </c>
      <c r="H388" s="164">
        <v>100668</v>
      </c>
      <c r="I388" s="165">
        <v>100767</v>
      </c>
    </row>
    <row r="389" spans="3:9" hidden="1" outlineLevel="1" x14ac:dyDescent="0.35">
      <c r="C389" s="275" t="s">
        <v>205</v>
      </c>
      <c r="D389" s="275"/>
      <c r="E389" s="164">
        <v>5328</v>
      </c>
      <c r="F389" s="164">
        <v>4907</v>
      </c>
      <c r="G389" s="164">
        <v>5389</v>
      </c>
      <c r="H389" s="164">
        <v>6312</v>
      </c>
      <c r="I389" s="164">
        <v>6318</v>
      </c>
    </row>
    <row r="390" spans="3:9" hidden="1" outlineLevel="1" x14ac:dyDescent="0.35">
      <c r="C390" s="276" t="s">
        <v>206</v>
      </c>
      <c r="D390" s="277"/>
      <c r="E390" s="166">
        <v>90312</v>
      </c>
      <c r="F390" s="166">
        <v>90312</v>
      </c>
      <c r="G390" s="166">
        <v>90312</v>
      </c>
      <c r="H390" s="166">
        <v>90312</v>
      </c>
      <c r="I390" s="166">
        <v>90312</v>
      </c>
    </row>
    <row r="391" spans="3:9" hidden="1" outlineLevel="1" x14ac:dyDescent="0.35">
      <c r="C391" s="3"/>
      <c r="D391" s="3"/>
      <c r="E391" s="204"/>
      <c r="F391" s="204"/>
      <c r="G391" s="204"/>
      <c r="H391" s="204"/>
      <c r="I391" s="204"/>
    </row>
    <row r="392" spans="3:9" hidden="1" outlineLevel="1" x14ac:dyDescent="0.35">
      <c r="C392" s="278" t="s">
        <v>207</v>
      </c>
      <c r="D392" s="279"/>
      <c r="E392" s="279"/>
      <c r="F392" s="279"/>
      <c r="G392" s="279"/>
      <c r="H392" s="279"/>
      <c r="I392" s="279"/>
    </row>
    <row r="393" spans="3:9" hidden="1" outlineLevel="1" x14ac:dyDescent="0.35">
      <c r="C393" s="274"/>
      <c r="D393" s="274"/>
      <c r="E393" s="163" t="s">
        <v>208</v>
      </c>
      <c r="F393" s="163" t="s">
        <v>209</v>
      </c>
      <c r="G393" s="163" t="s">
        <v>210</v>
      </c>
      <c r="H393" s="163" t="s">
        <v>211</v>
      </c>
      <c r="I393" s="163" t="s">
        <v>212</v>
      </c>
    </row>
    <row r="394" spans="3:9" hidden="1" outlineLevel="1" x14ac:dyDescent="0.35">
      <c r="C394" s="275" t="s">
        <v>206</v>
      </c>
      <c r="D394" s="275"/>
      <c r="E394" s="168">
        <v>0.36891036778708297</v>
      </c>
      <c r="F394" s="168">
        <v>0.63108963221291692</v>
      </c>
      <c r="G394" s="168">
        <v>0</v>
      </c>
      <c r="H394" s="168">
        <v>0</v>
      </c>
      <c r="I394" s="168">
        <v>0</v>
      </c>
    </row>
    <row r="395" spans="3:9" hidden="1" outlineLevel="1" x14ac:dyDescent="0.35"/>
    <row r="396" spans="3:9" hidden="1" outlineLevel="1" x14ac:dyDescent="0.35"/>
    <row r="397" spans="3:9" hidden="1" outlineLevel="1" x14ac:dyDescent="0.35">
      <c r="C397" s="278" t="s">
        <v>213</v>
      </c>
      <c r="D397" s="279"/>
      <c r="E397" s="279"/>
    </row>
    <row r="398" spans="3:9" hidden="1" outlineLevel="1" x14ac:dyDescent="0.35">
      <c r="C398" s="276" t="s">
        <v>214</v>
      </c>
      <c r="D398" s="277"/>
      <c r="E398" s="169">
        <v>7</v>
      </c>
    </row>
    <row r="399" spans="3:9" hidden="1" outlineLevel="1" x14ac:dyDescent="0.35">
      <c r="C399" s="280"/>
      <c r="D399" s="280"/>
    </row>
    <row r="400" spans="3:9" hidden="1" outlineLevel="1" x14ac:dyDescent="0.35">
      <c r="C400" s="9"/>
      <c r="D400" s="9"/>
      <c r="E400" s="170"/>
      <c r="I400" s="171"/>
    </row>
    <row r="401" spans="2:9" hidden="1" outlineLevel="1" x14ac:dyDescent="0.35">
      <c r="C401" s="272" t="s">
        <v>215</v>
      </c>
      <c r="D401" s="273"/>
      <c r="E401" s="273"/>
      <c r="F401" s="273"/>
    </row>
    <row r="402" spans="2:9" hidden="1" outlineLevel="1" x14ac:dyDescent="0.35">
      <c r="C402" s="172"/>
      <c r="D402" s="172" t="s">
        <v>216</v>
      </c>
      <c r="E402" s="173" t="s">
        <v>217</v>
      </c>
      <c r="F402" s="173" t="s">
        <v>55</v>
      </c>
    </row>
    <row r="403" spans="2:9" ht="58" hidden="1" outlineLevel="1" x14ac:dyDescent="0.35">
      <c r="C403" s="174">
        <v>1</v>
      </c>
      <c r="D403" s="175" t="s">
        <v>516</v>
      </c>
      <c r="E403" s="175" t="s">
        <v>517</v>
      </c>
      <c r="F403" s="175" t="s">
        <v>518</v>
      </c>
    </row>
    <row r="404" spans="2:9" ht="29" hidden="1" outlineLevel="1" x14ac:dyDescent="0.35">
      <c r="C404" s="174">
        <v>2</v>
      </c>
      <c r="D404" s="175" t="s">
        <v>519</v>
      </c>
      <c r="E404" s="175" t="s">
        <v>238</v>
      </c>
      <c r="F404" s="175" t="s">
        <v>518</v>
      </c>
    </row>
    <row r="405" spans="2:9" ht="29" hidden="1" outlineLevel="1" x14ac:dyDescent="0.35">
      <c r="C405" s="174">
        <v>3</v>
      </c>
      <c r="D405" s="175" t="s">
        <v>520</v>
      </c>
      <c r="E405" s="175" t="s">
        <v>521</v>
      </c>
      <c r="F405" s="175" t="s">
        <v>518</v>
      </c>
    </row>
    <row r="406" spans="2:9" hidden="1" outlineLevel="1" x14ac:dyDescent="0.35">
      <c r="C406" s="174">
        <v>4</v>
      </c>
      <c r="D406" s="175" t="s">
        <v>522</v>
      </c>
      <c r="E406" s="175" t="s">
        <v>238</v>
      </c>
      <c r="F406" s="175" t="s">
        <v>523</v>
      </c>
    </row>
    <row r="407" spans="2:9" ht="29" hidden="1" outlineLevel="1" x14ac:dyDescent="0.35">
      <c r="C407" s="176">
        <v>5</v>
      </c>
      <c r="D407" s="177" t="s">
        <v>524</v>
      </c>
      <c r="E407" s="175" t="s">
        <v>525</v>
      </c>
      <c r="F407" s="175" t="s">
        <v>526</v>
      </c>
    </row>
    <row r="408" spans="2:9" hidden="1" outlineLevel="1" x14ac:dyDescent="0.35">
      <c r="C408" s="176">
        <v>6</v>
      </c>
      <c r="D408" s="177" t="s">
        <v>527</v>
      </c>
      <c r="E408" s="175" t="s">
        <v>238</v>
      </c>
      <c r="F408" s="175" t="s">
        <v>528</v>
      </c>
    </row>
    <row r="409" spans="2:9" hidden="1" outlineLevel="1" x14ac:dyDescent="0.35">
      <c r="C409" s="176">
        <v>7</v>
      </c>
      <c r="D409" s="177" t="s">
        <v>529</v>
      </c>
      <c r="E409" s="175" t="s">
        <v>530</v>
      </c>
      <c r="F409" s="175" t="s">
        <v>531</v>
      </c>
    </row>
    <row r="410" spans="2:9" hidden="1" outlineLevel="1" x14ac:dyDescent="0.35">
      <c r="C410" s="178"/>
      <c r="D410" s="179"/>
      <c r="E410" s="180"/>
      <c r="F410" s="180"/>
      <c r="G410" s="181"/>
      <c r="H410" s="181"/>
    </row>
    <row r="411" spans="2:9" collapsed="1" x14ac:dyDescent="0.35"/>
    <row r="412" spans="2:9" x14ac:dyDescent="0.35">
      <c r="B412" s="79" t="s">
        <v>81</v>
      </c>
      <c r="C412" s="78"/>
      <c r="D412" s="78"/>
      <c r="E412" s="162"/>
      <c r="F412" s="162"/>
      <c r="G412" s="162"/>
      <c r="H412" s="162"/>
      <c r="I412" s="162"/>
    </row>
    <row r="413" spans="2:9" hidden="1" outlineLevel="1" x14ac:dyDescent="0.35"/>
    <row r="414" spans="2:9" hidden="1" outlineLevel="1" x14ac:dyDescent="0.35">
      <c r="C414" s="272" t="s">
        <v>198</v>
      </c>
      <c r="D414" s="273"/>
      <c r="E414" s="273"/>
      <c r="F414" s="273"/>
      <c r="G414" s="273"/>
      <c r="H414" s="273"/>
      <c r="I414" s="273"/>
    </row>
    <row r="415" spans="2:9" ht="43.5" hidden="1" outlineLevel="1" x14ac:dyDescent="0.35">
      <c r="C415" s="274"/>
      <c r="D415" s="274"/>
      <c r="E415" s="163" t="s">
        <v>199</v>
      </c>
      <c r="F415" s="163" t="s">
        <v>200</v>
      </c>
      <c r="G415" s="163" t="s">
        <v>201</v>
      </c>
      <c r="H415" s="163" t="s">
        <v>202</v>
      </c>
      <c r="I415" s="163" t="s">
        <v>203</v>
      </c>
    </row>
    <row r="416" spans="2:9" hidden="1" outlineLevel="1" x14ac:dyDescent="0.35">
      <c r="C416" s="275" t="s">
        <v>204</v>
      </c>
      <c r="D416" s="275"/>
      <c r="E416" s="164">
        <v>102586</v>
      </c>
      <c r="F416" s="164">
        <v>195280</v>
      </c>
      <c r="G416" s="164">
        <v>81239</v>
      </c>
      <c r="H416" s="164">
        <v>156506</v>
      </c>
      <c r="I416" s="165">
        <v>193424</v>
      </c>
    </row>
    <row r="417" spans="3:9" hidden="1" outlineLevel="1" x14ac:dyDescent="0.35">
      <c r="C417" s="275" t="s">
        <v>205</v>
      </c>
      <c r="D417" s="275"/>
      <c r="E417" s="164">
        <v>11398</v>
      </c>
      <c r="F417" s="164">
        <v>21698</v>
      </c>
      <c r="G417" s="164">
        <v>9027</v>
      </c>
      <c r="H417" s="164">
        <v>17390</v>
      </c>
      <c r="I417" s="164">
        <v>21492</v>
      </c>
    </row>
    <row r="418" spans="3:9" hidden="1" outlineLevel="1" x14ac:dyDescent="0.35">
      <c r="C418" s="276" t="s">
        <v>206</v>
      </c>
      <c r="D418" s="277"/>
      <c r="E418" s="166">
        <v>113984</v>
      </c>
      <c r="F418" s="166">
        <v>216978</v>
      </c>
      <c r="G418" s="166">
        <v>90265</v>
      </c>
      <c r="H418" s="166">
        <v>173896</v>
      </c>
      <c r="I418" s="166">
        <v>214916</v>
      </c>
    </row>
    <row r="419" spans="3:9" hidden="1" outlineLevel="1" x14ac:dyDescent="0.35">
      <c r="E419" s="204"/>
      <c r="F419" s="204"/>
      <c r="G419" s="204"/>
      <c r="H419" s="204"/>
      <c r="I419" s="204"/>
    </row>
    <row r="420" spans="3:9" hidden="1" outlineLevel="1" x14ac:dyDescent="0.35">
      <c r="C420" s="278" t="s">
        <v>207</v>
      </c>
      <c r="D420" s="279"/>
      <c r="E420" s="279"/>
      <c r="F420" s="279"/>
      <c r="G420" s="279"/>
      <c r="H420" s="279"/>
      <c r="I420" s="279"/>
    </row>
    <row r="421" spans="3:9" hidden="1" outlineLevel="1" x14ac:dyDescent="0.35">
      <c r="C421" s="274"/>
      <c r="D421" s="274"/>
      <c r="E421" s="163" t="s">
        <v>208</v>
      </c>
      <c r="F421" s="163" t="s">
        <v>209</v>
      </c>
      <c r="G421" s="163" t="s">
        <v>210</v>
      </c>
      <c r="H421" s="163" t="s">
        <v>211</v>
      </c>
      <c r="I421" s="163" t="s">
        <v>212</v>
      </c>
    </row>
    <row r="422" spans="3:9" hidden="1" outlineLevel="1" x14ac:dyDescent="0.35">
      <c r="C422" s="275" t="s">
        <v>206</v>
      </c>
      <c r="D422" s="275"/>
      <c r="E422" s="168">
        <v>0</v>
      </c>
      <c r="F422" s="168">
        <v>1</v>
      </c>
      <c r="G422" s="168">
        <v>0</v>
      </c>
      <c r="H422" s="168">
        <v>0</v>
      </c>
      <c r="I422" s="168">
        <v>0</v>
      </c>
    </row>
    <row r="423" spans="3:9" hidden="1" outlineLevel="1" x14ac:dyDescent="0.35">
      <c r="C423" s="3"/>
      <c r="D423" s="3"/>
      <c r="E423" s="167"/>
      <c r="F423" s="167"/>
      <c r="G423" s="167"/>
      <c r="H423" s="167"/>
      <c r="I423" s="167"/>
    </row>
    <row r="424" spans="3:9" hidden="1" outlineLevel="1" x14ac:dyDescent="0.35">
      <c r="C424" s="278" t="s">
        <v>213</v>
      </c>
      <c r="D424" s="279"/>
      <c r="E424" s="279"/>
    </row>
    <row r="425" spans="3:9" hidden="1" outlineLevel="1" x14ac:dyDescent="0.35">
      <c r="C425" s="276" t="s">
        <v>214</v>
      </c>
      <c r="D425" s="277"/>
      <c r="E425" s="169">
        <v>9</v>
      </c>
    </row>
    <row r="426" spans="3:9" hidden="1" outlineLevel="1" x14ac:dyDescent="0.35">
      <c r="C426" s="9"/>
      <c r="D426" s="9"/>
      <c r="E426" s="170"/>
      <c r="I426" s="171"/>
    </row>
    <row r="427" spans="3:9" hidden="1" outlineLevel="1" x14ac:dyDescent="0.35">
      <c r="C427" s="272" t="s">
        <v>215</v>
      </c>
      <c r="D427" s="273"/>
      <c r="E427" s="273"/>
      <c r="F427" s="273"/>
    </row>
    <row r="428" spans="3:9" hidden="1" outlineLevel="1" x14ac:dyDescent="0.35">
      <c r="C428" s="172"/>
      <c r="D428" s="172" t="s">
        <v>216</v>
      </c>
      <c r="E428" s="173" t="s">
        <v>217</v>
      </c>
      <c r="F428" s="173" t="s">
        <v>55</v>
      </c>
    </row>
    <row r="429" spans="3:9" hidden="1" outlineLevel="1" x14ac:dyDescent="0.35">
      <c r="C429" s="174">
        <v>1</v>
      </c>
      <c r="D429" s="175" t="s">
        <v>532</v>
      </c>
      <c r="E429" s="175"/>
      <c r="F429" s="175"/>
    </row>
    <row r="430" spans="3:9" hidden="1" outlineLevel="1" x14ac:dyDescent="0.35">
      <c r="C430" s="174">
        <v>2</v>
      </c>
      <c r="D430" s="175" t="s">
        <v>533</v>
      </c>
      <c r="E430" s="175"/>
      <c r="F430" s="175"/>
    </row>
    <row r="431" spans="3:9" hidden="1" outlineLevel="1" x14ac:dyDescent="0.35">
      <c r="C431" s="176">
        <v>3</v>
      </c>
      <c r="D431" s="175" t="s">
        <v>534</v>
      </c>
      <c r="E431" s="175"/>
      <c r="F431" s="175"/>
    </row>
    <row r="432" spans="3:9" ht="29" hidden="1" outlineLevel="1" x14ac:dyDescent="0.35">
      <c r="C432" s="176">
        <v>4</v>
      </c>
      <c r="D432" s="175" t="s">
        <v>535</v>
      </c>
      <c r="E432" s="175" t="s">
        <v>536</v>
      </c>
      <c r="F432" s="175"/>
    </row>
    <row r="433" spans="2:9" ht="29" hidden="1" outlineLevel="1" x14ac:dyDescent="0.35">
      <c r="C433" s="176">
        <v>5</v>
      </c>
      <c r="D433" s="175" t="s">
        <v>537</v>
      </c>
      <c r="E433" s="175" t="s">
        <v>538</v>
      </c>
      <c r="F433" s="175"/>
    </row>
    <row r="434" spans="2:9" hidden="1" outlineLevel="1" x14ac:dyDescent="0.35">
      <c r="C434" s="176">
        <v>6</v>
      </c>
      <c r="D434" s="175" t="s">
        <v>539</v>
      </c>
      <c r="E434" s="175" t="s">
        <v>238</v>
      </c>
      <c r="F434" s="175"/>
    </row>
    <row r="435" spans="2:9" hidden="1" outlineLevel="1" x14ac:dyDescent="0.35">
      <c r="C435" s="176">
        <v>7</v>
      </c>
      <c r="D435" s="175" t="s">
        <v>540</v>
      </c>
      <c r="E435" s="175" t="s">
        <v>238</v>
      </c>
      <c r="F435" s="175"/>
    </row>
    <row r="436" spans="2:9" hidden="1" outlineLevel="1" x14ac:dyDescent="0.35">
      <c r="C436" s="176">
        <v>8</v>
      </c>
      <c r="D436" s="175" t="s">
        <v>541</v>
      </c>
      <c r="E436" s="175" t="s">
        <v>238</v>
      </c>
      <c r="F436" s="175"/>
    </row>
    <row r="437" spans="2:9" hidden="1" outlineLevel="1" x14ac:dyDescent="0.35">
      <c r="C437" s="176">
        <v>9</v>
      </c>
      <c r="D437" s="175" t="s">
        <v>542</v>
      </c>
      <c r="E437" s="175" t="s">
        <v>238</v>
      </c>
      <c r="F437" s="175"/>
    </row>
    <row r="438" spans="2:9" collapsed="1" x14ac:dyDescent="0.35"/>
    <row r="439" spans="2:9" x14ac:dyDescent="0.35">
      <c r="B439" s="79" t="s">
        <v>82</v>
      </c>
      <c r="C439" s="78"/>
      <c r="D439" s="78"/>
      <c r="E439" s="162"/>
      <c r="F439" s="162"/>
      <c r="G439" s="162"/>
      <c r="H439" s="162"/>
      <c r="I439" s="162"/>
    </row>
    <row r="440" spans="2:9" hidden="1" outlineLevel="1" x14ac:dyDescent="0.35"/>
    <row r="441" spans="2:9" hidden="1" outlineLevel="1" x14ac:dyDescent="0.35">
      <c r="C441" s="272" t="s">
        <v>198</v>
      </c>
      <c r="D441" s="273"/>
      <c r="E441" s="273"/>
      <c r="F441" s="273"/>
      <c r="G441" s="273"/>
      <c r="H441" s="273"/>
      <c r="I441" s="273"/>
    </row>
    <row r="442" spans="2:9" ht="43.5" hidden="1" outlineLevel="1" x14ac:dyDescent="0.35">
      <c r="C442" s="274"/>
      <c r="D442" s="274"/>
      <c r="E442" s="163" t="s">
        <v>199</v>
      </c>
      <c r="F442" s="163" t="s">
        <v>200</v>
      </c>
      <c r="G442" s="163" t="s">
        <v>201</v>
      </c>
      <c r="H442" s="163" t="s">
        <v>202</v>
      </c>
      <c r="I442" s="163" t="s">
        <v>203</v>
      </c>
    </row>
    <row r="443" spans="2:9" hidden="1" outlineLevel="1" x14ac:dyDescent="0.35">
      <c r="C443" s="275" t="s">
        <v>204</v>
      </c>
      <c r="D443" s="275"/>
      <c r="E443" s="164">
        <v>5727</v>
      </c>
      <c r="F443" s="164">
        <v>9137</v>
      </c>
      <c r="G443" s="164">
        <v>11555</v>
      </c>
      <c r="H443" s="164">
        <v>13098</v>
      </c>
      <c r="I443" s="165">
        <v>15272</v>
      </c>
    </row>
    <row r="444" spans="2:9" hidden="1" outlineLevel="1" x14ac:dyDescent="0.35">
      <c r="C444" s="275" t="s">
        <v>205</v>
      </c>
      <c r="D444" s="275"/>
      <c r="E444" s="164">
        <v>239</v>
      </c>
      <c r="F444" s="164">
        <v>381</v>
      </c>
      <c r="G444" s="164">
        <v>481</v>
      </c>
      <c r="H444" s="164">
        <v>546</v>
      </c>
      <c r="I444" s="164">
        <v>636</v>
      </c>
    </row>
    <row r="445" spans="2:9" hidden="1" outlineLevel="1" x14ac:dyDescent="0.35">
      <c r="C445" s="276" t="s">
        <v>206</v>
      </c>
      <c r="D445" s="277"/>
      <c r="E445" s="166">
        <v>5966</v>
      </c>
      <c r="F445" s="166">
        <v>9518</v>
      </c>
      <c r="G445" s="166">
        <v>12036</v>
      </c>
      <c r="H445" s="166">
        <v>13644</v>
      </c>
      <c r="I445" s="166">
        <v>15908</v>
      </c>
    </row>
    <row r="446" spans="2:9" hidden="1" outlineLevel="1" x14ac:dyDescent="0.35">
      <c r="C446" s="3"/>
      <c r="D446" s="3"/>
      <c r="E446" s="204"/>
      <c r="F446" s="204"/>
      <c r="G446" s="204"/>
      <c r="H446" s="204"/>
      <c r="I446" s="204"/>
    </row>
    <row r="447" spans="2:9" hidden="1" outlineLevel="1" x14ac:dyDescent="0.35">
      <c r="C447" s="278" t="s">
        <v>207</v>
      </c>
      <c r="D447" s="279"/>
      <c r="E447" s="279"/>
      <c r="F447" s="279"/>
      <c r="G447" s="279"/>
      <c r="H447" s="279"/>
      <c r="I447" s="279"/>
    </row>
    <row r="448" spans="2:9" hidden="1" outlineLevel="1" x14ac:dyDescent="0.35">
      <c r="C448" s="274"/>
      <c r="D448" s="274"/>
      <c r="E448" s="163" t="s">
        <v>208</v>
      </c>
      <c r="F448" s="163" t="s">
        <v>209</v>
      </c>
      <c r="G448" s="163" t="s">
        <v>210</v>
      </c>
      <c r="H448" s="163" t="s">
        <v>211</v>
      </c>
      <c r="I448" s="163" t="s">
        <v>212</v>
      </c>
    </row>
    <row r="449" spans="2:9" hidden="1" outlineLevel="1" x14ac:dyDescent="0.35">
      <c r="C449" s="275" t="s">
        <v>206</v>
      </c>
      <c r="D449" s="275"/>
      <c r="E449" s="168">
        <v>0.25</v>
      </c>
      <c r="F449" s="168">
        <v>0.5</v>
      </c>
      <c r="G449" s="168">
        <v>0</v>
      </c>
      <c r="H449" s="168">
        <v>0.2</v>
      </c>
      <c r="I449" s="168">
        <v>0.05</v>
      </c>
    </row>
    <row r="450" spans="2:9" hidden="1" outlineLevel="1" x14ac:dyDescent="0.35">
      <c r="B450" s="207"/>
      <c r="C450" s="283"/>
      <c r="D450" s="283"/>
      <c r="E450" s="182"/>
      <c r="F450" s="182"/>
      <c r="G450" s="182"/>
      <c r="H450" s="182"/>
      <c r="I450" s="182"/>
    </row>
    <row r="451" spans="2:9" hidden="1" outlineLevel="1" x14ac:dyDescent="0.35">
      <c r="B451" s="207"/>
      <c r="C451" s="282" t="s">
        <v>735</v>
      </c>
      <c r="D451" s="282"/>
      <c r="E451" s="282"/>
      <c r="F451" s="282"/>
      <c r="G451" s="282"/>
      <c r="H451" s="282"/>
      <c r="I451" s="282"/>
    </row>
    <row r="452" spans="2:9" hidden="1" outlineLevel="1" x14ac:dyDescent="0.35">
      <c r="B452" s="207"/>
      <c r="C452" s="275" t="s">
        <v>732</v>
      </c>
      <c r="D452" s="275"/>
      <c r="E452" s="284" t="s">
        <v>746</v>
      </c>
      <c r="F452" s="284"/>
      <c r="G452" s="284"/>
      <c r="H452" s="284"/>
      <c r="I452" s="284"/>
    </row>
    <row r="453" spans="2:9" hidden="1" outlineLevel="1" x14ac:dyDescent="0.35">
      <c r="B453" s="207"/>
      <c r="C453" s="275" t="s">
        <v>734</v>
      </c>
      <c r="D453" s="275"/>
      <c r="E453" s="284" t="s">
        <v>747</v>
      </c>
      <c r="F453" s="284"/>
      <c r="G453" s="284"/>
      <c r="H453" s="284"/>
      <c r="I453" s="284"/>
    </row>
    <row r="454" spans="2:9" hidden="1" outlineLevel="1" x14ac:dyDescent="0.35">
      <c r="C454" s="3"/>
      <c r="D454" s="3"/>
      <c r="E454" s="167"/>
      <c r="F454" s="167"/>
      <c r="G454" s="167"/>
      <c r="H454" s="167"/>
      <c r="I454" s="167"/>
    </row>
    <row r="455" spans="2:9" hidden="1" outlineLevel="1" x14ac:dyDescent="0.35">
      <c r="C455" s="278" t="s">
        <v>213</v>
      </c>
      <c r="D455" s="279"/>
      <c r="E455" s="279"/>
    </row>
    <row r="456" spans="2:9" hidden="1" outlineLevel="1" x14ac:dyDescent="0.35">
      <c r="C456" s="276" t="s">
        <v>214</v>
      </c>
      <c r="D456" s="277"/>
      <c r="E456" s="169">
        <v>3</v>
      </c>
    </row>
    <row r="457" spans="2:9" hidden="1" outlineLevel="1" x14ac:dyDescent="0.35">
      <c r="C457" s="9"/>
      <c r="D457" s="9"/>
      <c r="E457" s="170"/>
      <c r="I457" s="171"/>
    </row>
    <row r="458" spans="2:9" hidden="1" outlineLevel="1" x14ac:dyDescent="0.35">
      <c r="C458" s="272" t="s">
        <v>215</v>
      </c>
      <c r="D458" s="273"/>
      <c r="E458" s="273"/>
      <c r="F458" s="273"/>
    </row>
    <row r="459" spans="2:9" hidden="1" outlineLevel="1" x14ac:dyDescent="0.35">
      <c r="C459" s="172"/>
      <c r="D459" s="172" t="s">
        <v>216</v>
      </c>
      <c r="E459" s="173" t="s">
        <v>217</v>
      </c>
      <c r="F459" s="173" t="s">
        <v>55</v>
      </c>
    </row>
    <row r="460" spans="2:9" ht="72.5" hidden="1" outlineLevel="1" x14ac:dyDescent="0.35">
      <c r="C460" s="174">
        <v>1</v>
      </c>
      <c r="D460" s="175" t="s">
        <v>543</v>
      </c>
      <c r="E460" s="175" t="s">
        <v>544</v>
      </c>
      <c r="F460" s="175" t="s">
        <v>545</v>
      </c>
    </row>
    <row r="461" spans="2:9" ht="72.5" hidden="1" outlineLevel="1" x14ac:dyDescent="0.35">
      <c r="C461" s="174">
        <v>2</v>
      </c>
      <c r="D461" s="175" t="s">
        <v>546</v>
      </c>
      <c r="E461" s="175" t="s">
        <v>544</v>
      </c>
      <c r="F461" s="175" t="s">
        <v>545</v>
      </c>
    </row>
    <row r="462" spans="2:9" ht="29" hidden="1" outlineLevel="1" x14ac:dyDescent="0.35">
      <c r="C462" s="176">
        <v>3</v>
      </c>
      <c r="D462" s="175" t="s">
        <v>547</v>
      </c>
      <c r="E462" s="175" t="s">
        <v>548</v>
      </c>
      <c r="F462" s="175" t="s">
        <v>549</v>
      </c>
    </row>
    <row r="463" spans="2:9" collapsed="1" x14ac:dyDescent="0.35"/>
    <row r="464" spans="2:9" x14ac:dyDescent="0.35">
      <c r="B464" s="79" t="s">
        <v>83</v>
      </c>
      <c r="C464" s="78"/>
      <c r="D464" s="78"/>
      <c r="E464" s="162"/>
      <c r="F464" s="162"/>
      <c r="G464" s="162"/>
      <c r="H464" s="162"/>
      <c r="I464" s="162"/>
    </row>
    <row r="465" spans="2:9" hidden="1" outlineLevel="1" x14ac:dyDescent="0.35"/>
    <row r="466" spans="2:9" hidden="1" outlineLevel="1" x14ac:dyDescent="0.35">
      <c r="C466" s="272" t="s">
        <v>198</v>
      </c>
      <c r="D466" s="273"/>
      <c r="E466" s="273"/>
      <c r="F466" s="273"/>
      <c r="G466" s="273"/>
      <c r="H466" s="273"/>
      <c r="I466" s="273"/>
    </row>
    <row r="467" spans="2:9" ht="43.5" hidden="1" outlineLevel="1" x14ac:dyDescent="0.35">
      <c r="C467" s="274"/>
      <c r="D467" s="274"/>
      <c r="E467" s="163" t="s">
        <v>199</v>
      </c>
      <c r="F467" s="163" t="s">
        <v>200</v>
      </c>
      <c r="G467" s="163" t="s">
        <v>201</v>
      </c>
      <c r="H467" s="163" t="s">
        <v>202</v>
      </c>
      <c r="I467" s="163" t="s">
        <v>203</v>
      </c>
    </row>
    <row r="468" spans="2:9" hidden="1" outlineLevel="1" x14ac:dyDescent="0.35">
      <c r="C468" s="275" t="s">
        <v>204</v>
      </c>
      <c r="D468" s="275"/>
      <c r="E468" s="164">
        <v>621941</v>
      </c>
      <c r="F468" s="164">
        <v>474134</v>
      </c>
      <c r="G468" s="164">
        <v>705932</v>
      </c>
      <c r="H468" s="164">
        <v>1107621</v>
      </c>
      <c r="I468" s="165">
        <v>1104520</v>
      </c>
    </row>
    <row r="469" spans="2:9" hidden="1" outlineLevel="1" x14ac:dyDescent="0.35">
      <c r="C469" s="275" t="s">
        <v>205</v>
      </c>
      <c r="D469" s="275"/>
      <c r="E469" s="164">
        <v>39698</v>
      </c>
      <c r="F469" s="164">
        <v>30264</v>
      </c>
      <c r="G469" s="164">
        <v>45060</v>
      </c>
      <c r="H469" s="164">
        <v>70699</v>
      </c>
      <c r="I469" s="164">
        <v>70501</v>
      </c>
    </row>
    <row r="470" spans="2:9" hidden="1" outlineLevel="1" x14ac:dyDescent="0.35">
      <c r="C470" s="276" t="s">
        <v>206</v>
      </c>
      <c r="D470" s="277"/>
      <c r="E470" s="166">
        <v>661638.99999999988</v>
      </c>
      <c r="F470" s="166">
        <v>504398</v>
      </c>
      <c r="G470" s="166">
        <v>750992</v>
      </c>
      <c r="H470" s="166">
        <v>1178320</v>
      </c>
      <c r="I470" s="166">
        <v>1175021</v>
      </c>
    </row>
    <row r="471" spans="2:9" hidden="1" outlineLevel="1" x14ac:dyDescent="0.35">
      <c r="C471" s="3"/>
      <c r="D471" s="3"/>
      <c r="E471" s="204"/>
      <c r="F471" s="204"/>
      <c r="G471" s="204"/>
      <c r="H471" s="204"/>
      <c r="I471" s="204"/>
    </row>
    <row r="472" spans="2:9" hidden="1" outlineLevel="1" x14ac:dyDescent="0.35">
      <c r="C472" s="278" t="s">
        <v>207</v>
      </c>
      <c r="D472" s="279"/>
      <c r="E472" s="279"/>
      <c r="F472" s="279"/>
      <c r="G472" s="279"/>
      <c r="H472" s="279"/>
      <c r="I472" s="279"/>
    </row>
    <row r="473" spans="2:9" hidden="1" outlineLevel="1" x14ac:dyDescent="0.35">
      <c r="C473" s="274"/>
      <c r="D473" s="274"/>
      <c r="E473" s="163" t="s">
        <v>208</v>
      </c>
      <c r="F473" s="163" t="s">
        <v>209</v>
      </c>
      <c r="G473" s="163" t="s">
        <v>210</v>
      </c>
      <c r="H473" s="163" t="s">
        <v>211</v>
      </c>
      <c r="I473" s="163" t="s">
        <v>212</v>
      </c>
    </row>
    <row r="474" spans="2:9" hidden="1" outlineLevel="1" x14ac:dyDescent="0.35">
      <c r="C474" s="275" t="s">
        <v>206</v>
      </c>
      <c r="D474" s="275"/>
      <c r="E474" s="168">
        <v>0</v>
      </c>
      <c r="F474" s="168">
        <v>1</v>
      </c>
      <c r="G474" s="168">
        <v>0</v>
      </c>
      <c r="H474" s="168">
        <v>0</v>
      </c>
      <c r="I474" s="168">
        <v>0</v>
      </c>
    </row>
    <row r="475" spans="2:9" hidden="1" outlineLevel="1" x14ac:dyDescent="0.35">
      <c r="B475" s="207"/>
      <c r="C475" s="283"/>
      <c r="D475" s="283"/>
      <c r="E475" s="182"/>
      <c r="F475" s="182"/>
      <c r="G475" s="182"/>
      <c r="H475" s="182"/>
      <c r="I475" s="182"/>
    </row>
    <row r="476" spans="2:9" hidden="1" outlineLevel="1" x14ac:dyDescent="0.35">
      <c r="B476" s="207"/>
      <c r="C476" s="282" t="s">
        <v>735</v>
      </c>
      <c r="D476" s="282"/>
      <c r="E476" s="282"/>
      <c r="F476" s="282"/>
      <c r="G476" s="282"/>
      <c r="H476" s="282"/>
      <c r="I476" s="282"/>
    </row>
    <row r="477" spans="2:9" hidden="1" outlineLevel="1" x14ac:dyDescent="0.35">
      <c r="B477" s="207"/>
      <c r="C477" s="275" t="s">
        <v>732</v>
      </c>
      <c r="D477" s="275"/>
      <c r="E477" s="284" t="s">
        <v>748</v>
      </c>
      <c r="F477" s="284"/>
      <c r="G477" s="284"/>
      <c r="H477" s="284"/>
      <c r="I477" s="284"/>
    </row>
    <row r="478" spans="2:9" ht="27" hidden="1" customHeight="1" outlineLevel="1" x14ac:dyDescent="0.35">
      <c r="B478" s="207"/>
      <c r="C478" s="275" t="s">
        <v>734</v>
      </c>
      <c r="D478" s="275"/>
      <c r="E478" s="285" t="s">
        <v>749</v>
      </c>
      <c r="F478" s="284"/>
      <c r="G478" s="284"/>
      <c r="H478" s="284"/>
      <c r="I478" s="284"/>
    </row>
    <row r="479" spans="2:9" hidden="1" outlineLevel="1" x14ac:dyDescent="0.35">
      <c r="C479" s="3"/>
      <c r="D479" s="3"/>
      <c r="E479" s="167"/>
      <c r="F479" s="167"/>
      <c r="G479" s="167"/>
      <c r="H479" s="167"/>
      <c r="I479" s="167"/>
    </row>
    <row r="480" spans="2:9" hidden="1" outlineLevel="1" x14ac:dyDescent="0.35">
      <c r="C480" s="278" t="s">
        <v>213</v>
      </c>
      <c r="D480" s="279"/>
      <c r="E480" s="279"/>
    </row>
    <row r="481" spans="3:9" hidden="1" outlineLevel="1" x14ac:dyDescent="0.35">
      <c r="C481" s="276" t="s">
        <v>214</v>
      </c>
      <c r="D481" s="277"/>
      <c r="E481" s="169">
        <v>12</v>
      </c>
    </row>
    <row r="482" spans="3:9" hidden="1" outlineLevel="1" x14ac:dyDescent="0.35">
      <c r="C482" s="9"/>
      <c r="D482" s="9"/>
      <c r="E482" s="170"/>
      <c r="I482" s="171"/>
    </row>
    <row r="483" spans="3:9" hidden="1" outlineLevel="1" x14ac:dyDescent="0.35">
      <c r="C483" s="272" t="s">
        <v>215</v>
      </c>
      <c r="D483" s="273"/>
      <c r="E483" s="273"/>
      <c r="F483" s="273"/>
    </row>
    <row r="484" spans="3:9" hidden="1" outlineLevel="1" x14ac:dyDescent="0.35">
      <c r="C484" s="172"/>
      <c r="D484" s="172" t="s">
        <v>216</v>
      </c>
      <c r="E484" s="173" t="s">
        <v>217</v>
      </c>
      <c r="F484" s="173" t="s">
        <v>55</v>
      </c>
    </row>
    <row r="485" spans="3:9" ht="29" hidden="1" outlineLevel="1" x14ac:dyDescent="0.35">
      <c r="C485" s="174">
        <v>1</v>
      </c>
      <c r="D485" s="175" t="s">
        <v>550</v>
      </c>
      <c r="E485" s="175" t="s">
        <v>551</v>
      </c>
      <c r="F485" s="175" t="s">
        <v>552</v>
      </c>
    </row>
    <row r="486" spans="3:9" ht="29" hidden="1" outlineLevel="1" x14ac:dyDescent="0.35">
      <c r="C486" s="174">
        <v>2</v>
      </c>
      <c r="D486" s="175" t="s">
        <v>553</v>
      </c>
      <c r="E486" s="175" t="s">
        <v>554</v>
      </c>
      <c r="F486" s="175" t="s">
        <v>552</v>
      </c>
    </row>
    <row r="487" spans="3:9" ht="29" hidden="1" outlineLevel="1" x14ac:dyDescent="0.35">
      <c r="C487" s="174">
        <v>3</v>
      </c>
      <c r="D487" s="175" t="s">
        <v>555</v>
      </c>
      <c r="E487" s="175" t="s">
        <v>556</v>
      </c>
      <c r="F487" s="175" t="s">
        <v>557</v>
      </c>
    </row>
    <row r="488" spans="3:9" ht="29" hidden="1" outlineLevel="1" x14ac:dyDescent="0.35">
      <c r="C488" s="174">
        <v>4</v>
      </c>
      <c r="D488" s="175" t="s">
        <v>558</v>
      </c>
      <c r="E488" s="175" t="s">
        <v>559</v>
      </c>
      <c r="F488" s="175" t="s">
        <v>557</v>
      </c>
    </row>
    <row r="489" spans="3:9" ht="29" hidden="1" outlineLevel="1" x14ac:dyDescent="0.35">
      <c r="C489" s="174">
        <v>5</v>
      </c>
      <c r="D489" s="175" t="s">
        <v>560</v>
      </c>
      <c r="E489" s="175" t="s">
        <v>561</v>
      </c>
      <c r="F489" s="175" t="s">
        <v>562</v>
      </c>
    </row>
    <row r="490" spans="3:9" ht="29" hidden="1" outlineLevel="1" x14ac:dyDescent="0.35">
      <c r="C490" s="174">
        <v>6</v>
      </c>
      <c r="D490" s="175" t="s">
        <v>563</v>
      </c>
      <c r="E490" s="175" t="s">
        <v>564</v>
      </c>
      <c r="F490" s="175" t="s">
        <v>565</v>
      </c>
    </row>
    <row r="491" spans="3:9" ht="29" hidden="1" outlineLevel="1" x14ac:dyDescent="0.35">
      <c r="C491" s="174">
        <v>7</v>
      </c>
      <c r="D491" s="175" t="s">
        <v>566</v>
      </c>
      <c r="E491" s="175" t="s">
        <v>567</v>
      </c>
      <c r="F491" s="175" t="s">
        <v>565</v>
      </c>
    </row>
    <row r="492" spans="3:9" ht="29" hidden="1" outlineLevel="1" x14ac:dyDescent="0.35">
      <c r="C492" s="174">
        <v>8</v>
      </c>
      <c r="D492" s="175" t="s">
        <v>568</v>
      </c>
      <c r="E492" s="175" t="s">
        <v>569</v>
      </c>
      <c r="F492" s="175" t="s">
        <v>570</v>
      </c>
    </row>
    <row r="493" spans="3:9" ht="29" hidden="1" outlineLevel="1" x14ac:dyDescent="0.35">
      <c r="C493" s="174">
        <v>9</v>
      </c>
      <c r="D493" s="175" t="s">
        <v>571</v>
      </c>
      <c r="E493" s="175" t="s">
        <v>572</v>
      </c>
      <c r="F493" s="175" t="s">
        <v>573</v>
      </c>
    </row>
    <row r="494" spans="3:9" ht="29" hidden="1" outlineLevel="1" x14ac:dyDescent="0.35">
      <c r="C494" s="174">
        <v>10</v>
      </c>
      <c r="D494" s="175" t="s">
        <v>574</v>
      </c>
      <c r="E494" s="183" t="s">
        <v>575</v>
      </c>
      <c r="F494" s="175" t="s">
        <v>576</v>
      </c>
    </row>
    <row r="495" spans="3:9" ht="29" hidden="1" outlineLevel="1" x14ac:dyDescent="0.35">
      <c r="C495" s="174">
        <v>11</v>
      </c>
      <c r="D495" s="175" t="s">
        <v>577</v>
      </c>
      <c r="E495" s="183" t="s">
        <v>578</v>
      </c>
      <c r="F495" s="175" t="s">
        <v>579</v>
      </c>
    </row>
    <row r="496" spans="3:9" ht="29" hidden="1" outlineLevel="1" x14ac:dyDescent="0.35">
      <c r="C496" s="174">
        <v>12</v>
      </c>
      <c r="D496" s="175" t="s">
        <v>580</v>
      </c>
      <c r="E496" s="183" t="s">
        <v>581</v>
      </c>
      <c r="F496" s="175" t="s">
        <v>582</v>
      </c>
    </row>
    <row r="497" spans="2:9" collapsed="1" x14ac:dyDescent="0.35"/>
    <row r="498" spans="2:9" x14ac:dyDescent="0.35">
      <c r="B498" s="79" t="s">
        <v>84</v>
      </c>
      <c r="C498" s="78"/>
      <c r="D498" s="78"/>
      <c r="E498" s="162"/>
      <c r="F498" s="162"/>
      <c r="G498" s="162"/>
      <c r="H498" s="162"/>
      <c r="I498" s="162"/>
    </row>
    <row r="499" spans="2:9" hidden="1" outlineLevel="1" x14ac:dyDescent="0.35"/>
    <row r="500" spans="2:9" hidden="1" outlineLevel="1" x14ac:dyDescent="0.35">
      <c r="C500" s="272" t="s">
        <v>198</v>
      </c>
      <c r="D500" s="273"/>
      <c r="E500" s="273"/>
      <c r="F500" s="273"/>
      <c r="G500" s="273"/>
      <c r="H500" s="273"/>
      <c r="I500" s="273"/>
    </row>
    <row r="501" spans="2:9" ht="43.5" hidden="1" outlineLevel="1" x14ac:dyDescent="0.35">
      <c r="C501" s="274"/>
      <c r="D501" s="274"/>
      <c r="E501" s="163" t="s">
        <v>199</v>
      </c>
      <c r="F501" s="163" t="s">
        <v>200</v>
      </c>
      <c r="G501" s="163" t="s">
        <v>201</v>
      </c>
      <c r="H501" s="163" t="s">
        <v>202</v>
      </c>
      <c r="I501" s="163" t="s">
        <v>203</v>
      </c>
    </row>
    <row r="502" spans="2:9" hidden="1" outlineLevel="1" x14ac:dyDescent="0.35">
      <c r="C502" s="275" t="s">
        <v>204</v>
      </c>
      <c r="D502" s="275"/>
      <c r="E502" s="164">
        <v>19453</v>
      </c>
      <c r="F502" s="164">
        <v>19797</v>
      </c>
      <c r="G502" s="164">
        <v>55142</v>
      </c>
      <c r="H502" s="164">
        <v>64353</v>
      </c>
      <c r="I502" s="164">
        <v>76327</v>
      </c>
    </row>
    <row r="503" spans="2:9" hidden="1" outlineLevel="1" x14ac:dyDescent="0.35">
      <c r="C503" s="275" t="s">
        <v>205</v>
      </c>
      <c r="D503" s="275"/>
      <c r="E503" s="164">
        <v>1667</v>
      </c>
      <c r="F503" s="164">
        <v>1696</v>
      </c>
      <c r="G503" s="164">
        <v>4725</v>
      </c>
      <c r="H503" s="164">
        <v>5514</v>
      </c>
      <c r="I503" s="164">
        <v>6540</v>
      </c>
    </row>
    <row r="504" spans="2:9" hidden="1" outlineLevel="1" x14ac:dyDescent="0.35">
      <c r="C504" s="276" t="s">
        <v>206</v>
      </c>
      <c r="D504" s="277"/>
      <c r="E504" s="166">
        <v>21120</v>
      </c>
      <c r="F504" s="166">
        <v>21493</v>
      </c>
      <c r="G504" s="166">
        <v>59867</v>
      </c>
      <c r="H504" s="166">
        <v>69867</v>
      </c>
      <c r="I504" s="166">
        <v>82867</v>
      </c>
    </row>
    <row r="505" spans="2:9" hidden="1" outlineLevel="1" x14ac:dyDescent="0.35">
      <c r="C505" s="3"/>
      <c r="D505" s="3"/>
      <c r="E505" s="204"/>
      <c r="F505" s="204"/>
      <c r="G505" s="204"/>
      <c r="H505" s="204"/>
      <c r="I505" s="204"/>
    </row>
    <row r="506" spans="2:9" hidden="1" outlineLevel="1" x14ac:dyDescent="0.35">
      <c r="C506" s="278" t="s">
        <v>207</v>
      </c>
      <c r="D506" s="279"/>
      <c r="E506" s="279"/>
      <c r="F506" s="279"/>
      <c r="G506" s="279"/>
      <c r="H506" s="279"/>
      <c r="I506" s="279"/>
    </row>
    <row r="507" spans="2:9" hidden="1" outlineLevel="1" x14ac:dyDescent="0.35">
      <c r="C507" s="274"/>
      <c r="D507" s="274"/>
      <c r="E507" s="163" t="s">
        <v>208</v>
      </c>
      <c r="F507" s="163" t="s">
        <v>209</v>
      </c>
      <c r="G507" s="163" t="s">
        <v>210</v>
      </c>
      <c r="H507" s="163" t="s">
        <v>211</v>
      </c>
      <c r="I507" s="163" t="s">
        <v>212</v>
      </c>
    </row>
    <row r="508" spans="2:9" hidden="1" outlineLevel="1" x14ac:dyDescent="0.35">
      <c r="C508" s="275" t="s">
        <v>206</v>
      </c>
      <c r="D508" s="275"/>
      <c r="E508" s="168">
        <v>0.08</v>
      </c>
      <c r="F508" s="168">
        <v>0.6</v>
      </c>
      <c r="G508" s="168">
        <v>0</v>
      </c>
      <c r="H508" s="168">
        <v>0.28999999999999998</v>
      </c>
      <c r="I508" s="168">
        <v>0.03</v>
      </c>
    </row>
    <row r="509" spans="2:9" hidden="1" outlineLevel="1" x14ac:dyDescent="0.35">
      <c r="C509" s="9"/>
      <c r="D509" s="9"/>
      <c r="E509" s="182"/>
      <c r="F509" s="182"/>
      <c r="G509" s="182"/>
      <c r="H509" s="182"/>
      <c r="I509" s="182"/>
    </row>
    <row r="510" spans="2:9" hidden="1" outlineLevel="1" x14ac:dyDescent="0.35">
      <c r="C510" s="272" t="s">
        <v>215</v>
      </c>
      <c r="D510" s="273"/>
      <c r="E510" s="182"/>
      <c r="F510" s="182"/>
      <c r="G510" s="182"/>
      <c r="H510" s="182"/>
      <c r="I510" s="182"/>
    </row>
    <row r="511" spans="2:9" hidden="1" outlineLevel="1" x14ac:dyDescent="0.35">
      <c r="C511" s="202"/>
      <c r="D511" s="202" t="s">
        <v>216</v>
      </c>
      <c r="E511" s="182"/>
      <c r="F511" s="182"/>
      <c r="G511" s="182"/>
      <c r="H511" s="182"/>
      <c r="I511" s="182"/>
    </row>
    <row r="512" spans="2:9" hidden="1" outlineLevel="1" x14ac:dyDescent="0.35">
      <c r="C512" s="174">
        <v>1</v>
      </c>
      <c r="D512" s="73" t="s">
        <v>583</v>
      </c>
      <c r="E512" s="182"/>
      <c r="F512" s="182"/>
      <c r="G512" s="182"/>
      <c r="H512" s="182"/>
      <c r="I512" s="182"/>
    </row>
    <row r="513" spans="2:9" hidden="1" outlineLevel="1" x14ac:dyDescent="0.35">
      <c r="C513" s="174">
        <v>2</v>
      </c>
      <c r="D513" s="73" t="s">
        <v>584</v>
      </c>
      <c r="E513" s="182"/>
      <c r="F513" s="182"/>
      <c r="G513" s="182"/>
      <c r="H513" s="182"/>
      <c r="I513" s="182"/>
    </row>
    <row r="514" spans="2:9" hidden="1" outlineLevel="1" x14ac:dyDescent="0.35">
      <c r="C514" s="174">
        <v>3</v>
      </c>
      <c r="D514" s="73" t="s">
        <v>585</v>
      </c>
      <c r="E514" s="182"/>
      <c r="F514" s="182"/>
      <c r="G514" s="182"/>
      <c r="H514" s="182"/>
      <c r="I514" s="182"/>
    </row>
    <row r="515" spans="2:9" hidden="1" outlineLevel="1" x14ac:dyDescent="0.35">
      <c r="C515" s="174">
        <v>4</v>
      </c>
      <c r="D515" s="73" t="s">
        <v>586</v>
      </c>
      <c r="E515" s="182"/>
      <c r="F515" s="182"/>
      <c r="G515" s="182"/>
      <c r="H515" s="182"/>
      <c r="I515" s="182"/>
    </row>
    <row r="516" spans="2:9" hidden="1" outlineLevel="1" x14ac:dyDescent="0.35">
      <c r="C516" s="174">
        <v>5</v>
      </c>
      <c r="D516" s="73" t="s">
        <v>587</v>
      </c>
      <c r="E516" s="182"/>
      <c r="F516" s="182"/>
      <c r="G516" s="182"/>
      <c r="H516" s="182"/>
      <c r="I516" s="182"/>
    </row>
    <row r="517" spans="2:9" hidden="1" outlineLevel="1" x14ac:dyDescent="0.35">
      <c r="C517" s="174">
        <v>6</v>
      </c>
      <c r="D517" s="73" t="s">
        <v>588</v>
      </c>
      <c r="E517" s="182"/>
      <c r="F517" s="182"/>
      <c r="G517" s="182"/>
      <c r="H517" s="182"/>
      <c r="I517" s="182"/>
    </row>
    <row r="518" spans="2:9" hidden="1" outlineLevel="1" x14ac:dyDescent="0.35">
      <c r="C518" s="174">
        <v>7</v>
      </c>
      <c r="D518" s="73" t="s">
        <v>589</v>
      </c>
      <c r="E518" s="182"/>
      <c r="F518" s="182"/>
      <c r="G518" s="182"/>
      <c r="H518" s="182"/>
      <c r="I518" s="182"/>
    </row>
    <row r="519" spans="2:9" hidden="1" outlineLevel="1" x14ac:dyDescent="0.35">
      <c r="C519" s="174">
        <v>8</v>
      </c>
      <c r="D519" s="73" t="s">
        <v>590</v>
      </c>
      <c r="E519" s="182"/>
      <c r="F519" s="182"/>
      <c r="G519" s="182"/>
      <c r="H519" s="182"/>
      <c r="I519" s="182"/>
    </row>
    <row r="520" spans="2:9" hidden="1" outlineLevel="1" x14ac:dyDescent="0.35">
      <c r="C520" s="174">
        <v>9</v>
      </c>
      <c r="D520" s="73" t="s">
        <v>591</v>
      </c>
      <c r="E520" s="182"/>
      <c r="F520" s="182"/>
      <c r="G520" s="182"/>
      <c r="H520" s="182"/>
      <c r="I520" s="182"/>
    </row>
    <row r="521" spans="2:9" hidden="1" outlineLevel="1" x14ac:dyDescent="0.35">
      <c r="C521" s="174">
        <v>10</v>
      </c>
      <c r="D521" s="73" t="s">
        <v>592</v>
      </c>
      <c r="E521" s="182"/>
      <c r="F521" s="182"/>
      <c r="G521" s="182"/>
      <c r="H521" s="182"/>
      <c r="I521" s="182"/>
    </row>
    <row r="522" spans="2:9" hidden="1" outlineLevel="1" x14ac:dyDescent="0.35">
      <c r="C522" s="174">
        <v>11</v>
      </c>
      <c r="D522" s="73" t="s">
        <v>593</v>
      </c>
      <c r="E522" s="182"/>
      <c r="F522" s="182"/>
      <c r="G522" s="182"/>
      <c r="H522" s="182"/>
      <c r="I522" s="182"/>
    </row>
    <row r="523" spans="2:9" hidden="1" outlineLevel="1" x14ac:dyDescent="0.35">
      <c r="C523" s="174">
        <v>12</v>
      </c>
      <c r="D523" s="73" t="s">
        <v>594</v>
      </c>
      <c r="E523" s="182"/>
      <c r="F523" s="182"/>
      <c r="G523" s="182"/>
      <c r="H523" s="182"/>
      <c r="I523" s="182"/>
    </row>
    <row r="524" spans="2:9" hidden="1" outlineLevel="1" x14ac:dyDescent="0.35">
      <c r="C524" s="174">
        <v>13</v>
      </c>
      <c r="D524" s="73" t="s">
        <v>595</v>
      </c>
      <c r="E524" s="182"/>
      <c r="F524" s="182"/>
      <c r="G524" s="182"/>
      <c r="H524" s="182"/>
      <c r="I524" s="182"/>
    </row>
    <row r="525" spans="2:9" hidden="1" outlineLevel="1" x14ac:dyDescent="0.35">
      <c r="C525" s="174">
        <v>14</v>
      </c>
      <c r="D525" s="73" t="s">
        <v>596</v>
      </c>
      <c r="E525" s="182"/>
      <c r="F525" s="182"/>
      <c r="G525" s="182"/>
      <c r="H525" s="182"/>
      <c r="I525" s="182"/>
    </row>
    <row r="526" spans="2:9" collapsed="1" x14ac:dyDescent="0.35"/>
    <row r="527" spans="2:9" x14ac:dyDescent="0.35">
      <c r="B527" s="79" t="s">
        <v>85</v>
      </c>
      <c r="C527" s="78"/>
      <c r="D527" s="78"/>
      <c r="E527" s="162"/>
      <c r="F527" s="162"/>
      <c r="G527" s="162"/>
      <c r="H527" s="162"/>
      <c r="I527" s="162"/>
    </row>
    <row r="528" spans="2:9" hidden="1" outlineLevel="1" x14ac:dyDescent="0.35"/>
    <row r="529" spans="2:9" hidden="1" outlineLevel="1" x14ac:dyDescent="0.35">
      <c r="C529" s="272" t="s">
        <v>198</v>
      </c>
      <c r="D529" s="273"/>
      <c r="E529" s="273"/>
      <c r="F529" s="273"/>
      <c r="G529" s="273"/>
      <c r="H529" s="273"/>
      <c r="I529" s="273"/>
    </row>
    <row r="530" spans="2:9" ht="43.5" hidden="1" outlineLevel="1" x14ac:dyDescent="0.35">
      <c r="C530" s="274"/>
      <c r="D530" s="274"/>
      <c r="E530" s="163" t="s">
        <v>199</v>
      </c>
      <c r="F530" s="163" t="s">
        <v>200</v>
      </c>
      <c r="G530" s="163" t="s">
        <v>201</v>
      </c>
      <c r="H530" s="163" t="s">
        <v>202</v>
      </c>
      <c r="I530" s="163" t="s">
        <v>203</v>
      </c>
    </row>
    <row r="531" spans="2:9" hidden="1" outlineLevel="1" x14ac:dyDescent="0.35">
      <c r="C531" s="275" t="s">
        <v>204</v>
      </c>
      <c r="D531" s="275"/>
      <c r="E531" s="164">
        <v>224078</v>
      </c>
      <c r="F531" s="164">
        <v>199082</v>
      </c>
      <c r="G531" s="164">
        <v>251719</v>
      </c>
      <c r="H531" s="164">
        <v>261360</v>
      </c>
      <c r="I531" s="165">
        <v>279000</v>
      </c>
    </row>
    <row r="532" spans="2:9" hidden="1" outlineLevel="1" x14ac:dyDescent="0.35">
      <c r="C532" s="275" t="s">
        <v>205</v>
      </c>
      <c r="D532" s="275"/>
      <c r="E532" s="164">
        <v>24898</v>
      </c>
      <c r="F532" s="164">
        <v>22120</v>
      </c>
      <c r="G532" s="164">
        <v>27969</v>
      </c>
      <c r="H532" s="164">
        <v>29040</v>
      </c>
      <c r="I532" s="164">
        <v>31000</v>
      </c>
    </row>
    <row r="533" spans="2:9" hidden="1" outlineLevel="1" x14ac:dyDescent="0.35">
      <c r="C533" s="276" t="s">
        <v>206</v>
      </c>
      <c r="D533" s="277"/>
      <c r="E533" s="166">
        <v>248975</v>
      </c>
      <c r="F533" s="166">
        <v>221202.00000000003</v>
      </c>
      <c r="G533" s="166">
        <v>279688</v>
      </c>
      <c r="H533" s="166">
        <v>290400</v>
      </c>
      <c r="I533" s="166">
        <v>310000</v>
      </c>
    </row>
    <row r="534" spans="2:9" hidden="1" outlineLevel="1" x14ac:dyDescent="0.35">
      <c r="E534" s="204"/>
      <c r="F534" s="204"/>
      <c r="G534" s="204"/>
      <c r="H534" s="204"/>
      <c r="I534" s="204"/>
    </row>
    <row r="535" spans="2:9" hidden="1" outlineLevel="1" x14ac:dyDescent="0.35">
      <c r="C535" s="278" t="s">
        <v>207</v>
      </c>
      <c r="D535" s="279"/>
      <c r="E535" s="279"/>
      <c r="F535" s="279"/>
      <c r="G535" s="279"/>
      <c r="H535" s="279"/>
      <c r="I535" s="279"/>
    </row>
    <row r="536" spans="2:9" hidden="1" outlineLevel="1" x14ac:dyDescent="0.35">
      <c r="C536" s="274"/>
      <c r="D536" s="274"/>
      <c r="E536" s="163" t="s">
        <v>208</v>
      </c>
      <c r="F536" s="163" t="s">
        <v>209</v>
      </c>
      <c r="G536" s="163" t="s">
        <v>210</v>
      </c>
      <c r="H536" s="163" t="s">
        <v>211</v>
      </c>
      <c r="I536" s="163" t="s">
        <v>212</v>
      </c>
    </row>
    <row r="537" spans="2:9" hidden="1" outlineLevel="1" x14ac:dyDescent="0.35">
      <c r="C537" s="275" t="s">
        <v>206</v>
      </c>
      <c r="D537" s="275"/>
      <c r="E537" s="168">
        <v>0</v>
      </c>
      <c r="F537" s="168">
        <v>0</v>
      </c>
      <c r="G537" s="168">
        <v>0</v>
      </c>
      <c r="H537" s="168">
        <v>0.9</v>
      </c>
      <c r="I537" s="168">
        <v>0.1</v>
      </c>
    </row>
    <row r="538" spans="2:9" hidden="1" outlineLevel="1" x14ac:dyDescent="0.35">
      <c r="B538" s="207"/>
      <c r="C538" s="283"/>
      <c r="D538" s="283"/>
      <c r="E538" s="182"/>
      <c r="F538" s="182"/>
      <c r="G538" s="182"/>
      <c r="H538" s="182"/>
      <c r="I538" s="182"/>
    </row>
    <row r="539" spans="2:9" hidden="1" outlineLevel="1" x14ac:dyDescent="0.35">
      <c r="B539" s="207"/>
      <c r="C539" s="282" t="s">
        <v>735</v>
      </c>
      <c r="D539" s="282"/>
      <c r="E539" s="282"/>
      <c r="F539" s="282"/>
      <c r="G539" s="282"/>
      <c r="H539" s="282"/>
      <c r="I539" s="282"/>
    </row>
    <row r="540" spans="2:9" hidden="1" outlineLevel="1" x14ac:dyDescent="0.35">
      <c r="B540" s="207"/>
      <c r="C540" s="275" t="s">
        <v>732</v>
      </c>
      <c r="D540" s="275"/>
      <c r="E540" s="284">
        <v>0</v>
      </c>
      <c r="F540" s="284"/>
      <c r="G540" s="284"/>
      <c r="H540" s="284"/>
      <c r="I540" s="284"/>
    </row>
    <row r="541" spans="2:9" hidden="1" outlineLevel="1" x14ac:dyDescent="0.35">
      <c r="B541" s="207"/>
      <c r="C541" s="275" t="s">
        <v>734</v>
      </c>
      <c r="D541" s="275"/>
      <c r="E541" s="284" t="s">
        <v>750</v>
      </c>
      <c r="F541" s="284"/>
      <c r="G541" s="284"/>
      <c r="H541" s="284"/>
      <c r="I541" s="284"/>
    </row>
    <row r="542" spans="2:9" hidden="1" outlineLevel="1" x14ac:dyDescent="0.35">
      <c r="C542" s="3"/>
      <c r="D542" s="3"/>
      <c r="E542" s="167"/>
      <c r="F542" s="167"/>
      <c r="G542" s="167"/>
      <c r="H542" s="167"/>
      <c r="I542" s="167"/>
    </row>
    <row r="543" spans="2:9" hidden="1" outlineLevel="1" x14ac:dyDescent="0.35">
      <c r="C543" s="278" t="s">
        <v>213</v>
      </c>
      <c r="D543" s="279"/>
      <c r="E543" s="279"/>
    </row>
    <row r="544" spans="2:9" hidden="1" outlineLevel="1" x14ac:dyDescent="0.35">
      <c r="C544" s="276" t="s">
        <v>214</v>
      </c>
      <c r="D544" s="277"/>
      <c r="E544" s="169">
        <v>8</v>
      </c>
    </row>
    <row r="545" spans="2:9" hidden="1" outlineLevel="1" x14ac:dyDescent="0.35">
      <c r="C545" s="9"/>
      <c r="D545" s="9"/>
      <c r="E545" s="170"/>
      <c r="I545" s="171"/>
    </row>
    <row r="546" spans="2:9" hidden="1" outlineLevel="1" x14ac:dyDescent="0.35">
      <c r="C546" s="272" t="s">
        <v>215</v>
      </c>
      <c r="D546" s="273"/>
      <c r="E546" s="273"/>
      <c r="F546" s="273"/>
    </row>
    <row r="547" spans="2:9" hidden="1" outlineLevel="1" x14ac:dyDescent="0.35">
      <c r="C547" s="172"/>
      <c r="D547" s="172" t="s">
        <v>216</v>
      </c>
      <c r="E547" s="173" t="s">
        <v>217</v>
      </c>
      <c r="F547" s="173" t="s">
        <v>55</v>
      </c>
    </row>
    <row r="548" spans="2:9" hidden="1" outlineLevel="1" x14ac:dyDescent="0.35">
      <c r="C548" s="174">
        <v>1</v>
      </c>
      <c r="D548" s="175" t="s">
        <v>597</v>
      </c>
      <c r="E548" s="175" t="s">
        <v>598</v>
      </c>
      <c r="F548" s="175" t="s">
        <v>599</v>
      </c>
    </row>
    <row r="549" spans="2:9" ht="29" hidden="1" outlineLevel="1" x14ac:dyDescent="0.35">
      <c r="C549" s="174">
        <v>2</v>
      </c>
      <c r="D549" s="175" t="s">
        <v>600</v>
      </c>
      <c r="E549" s="175" t="s">
        <v>601</v>
      </c>
      <c r="F549" s="175" t="s">
        <v>602</v>
      </c>
    </row>
    <row r="550" spans="2:9" hidden="1" outlineLevel="1" x14ac:dyDescent="0.35">
      <c r="C550" s="174">
        <v>3</v>
      </c>
      <c r="D550" s="175" t="s">
        <v>603</v>
      </c>
      <c r="E550" s="175" t="s">
        <v>604</v>
      </c>
      <c r="F550" s="175" t="s">
        <v>605</v>
      </c>
    </row>
    <row r="551" spans="2:9" ht="29" hidden="1" outlineLevel="1" x14ac:dyDescent="0.35">
      <c r="C551" s="174">
        <v>4</v>
      </c>
      <c r="D551" s="175" t="s">
        <v>606</v>
      </c>
      <c r="E551" s="175" t="s">
        <v>607</v>
      </c>
      <c r="F551" s="175" t="s">
        <v>608</v>
      </c>
    </row>
    <row r="552" spans="2:9" ht="29" hidden="1" outlineLevel="1" x14ac:dyDescent="0.35">
      <c r="C552" s="174">
        <v>5</v>
      </c>
      <c r="D552" s="175" t="s">
        <v>609</v>
      </c>
      <c r="E552" s="175" t="s">
        <v>610</v>
      </c>
      <c r="F552" s="175" t="s">
        <v>611</v>
      </c>
    </row>
    <row r="553" spans="2:9" ht="43.5" hidden="1" outlineLevel="1" x14ac:dyDescent="0.35">
      <c r="C553" s="174">
        <v>6</v>
      </c>
      <c r="D553" s="175" t="s">
        <v>612</v>
      </c>
      <c r="E553" s="175" t="s">
        <v>613</v>
      </c>
      <c r="F553" s="175" t="s">
        <v>614</v>
      </c>
    </row>
    <row r="554" spans="2:9" ht="29" hidden="1" outlineLevel="1" x14ac:dyDescent="0.35">
      <c r="C554" s="174">
        <v>7</v>
      </c>
      <c r="D554" s="175" t="s">
        <v>615</v>
      </c>
      <c r="E554" s="175" t="s">
        <v>616</v>
      </c>
      <c r="F554" s="175" t="s">
        <v>617</v>
      </c>
    </row>
    <row r="555" spans="2:9" ht="29" hidden="1" outlineLevel="1" x14ac:dyDescent="0.35">
      <c r="C555" s="174">
        <v>8</v>
      </c>
      <c r="D555" s="175" t="s">
        <v>618</v>
      </c>
      <c r="E555" s="175" t="s">
        <v>619</v>
      </c>
      <c r="F555" s="175" t="s">
        <v>620</v>
      </c>
    </row>
    <row r="556" spans="2:9" collapsed="1" x14ac:dyDescent="0.35"/>
    <row r="557" spans="2:9" x14ac:dyDescent="0.35">
      <c r="B557" s="79" t="s">
        <v>88</v>
      </c>
      <c r="C557" s="78"/>
      <c r="D557" s="78"/>
      <c r="E557" s="162"/>
      <c r="F557" s="162"/>
      <c r="G557" s="162"/>
      <c r="H557" s="162"/>
      <c r="I557" s="162"/>
    </row>
    <row r="558" spans="2:9" hidden="1" outlineLevel="1" x14ac:dyDescent="0.35"/>
    <row r="559" spans="2:9" hidden="1" outlineLevel="1" x14ac:dyDescent="0.35">
      <c r="C559" s="272" t="s">
        <v>198</v>
      </c>
      <c r="D559" s="273"/>
      <c r="E559" s="273"/>
      <c r="F559" s="273"/>
      <c r="G559" s="273"/>
      <c r="H559" s="273"/>
      <c r="I559" s="273"/>
    </row>
    <row r="560" spans="2:9" ht="43.5" hidden="1" outlineLevel="1" x14ac:dyDescent="0.35">
      <c r="C560" s="274"/>
      <c r="D560" s="274"/>
      <c r="E560" s="163" t="s">
        <v>199</v>
      </c>
      <c r="F560" s="163" t="s">
        <v>200</v>
      </c>
      <c r="G560" s="163" t="s">
        <v>201</v>
      </c>
      <c r="H560" s="163" t="s">
        <v>202</v>
      </c>
      <c r="I560" s="163" t="s">
        <v>203</v>
      </c>
    </row>
    <row r="561" spans="2:9" hidden="1" outlineLevel="1" x14ac:dyDescent="0.35">
      <c r="C561" s="275" t="s">
        <v>204</v>
      </c>
      <c r="D561" s="275"/>
      <c r="E561" s="164">
        <v>18267</v>
      </c>
      <c r="F561" s="164">
        <v>21133</v>
      </c>
      <c r="G561" s="164">
        <v>26029</v>
      </c>
      <c r="H561" s="164">
        <v>30800</v>
      </c>
      <c r="I561" s="165">
        <v>36960</v>
      </c>
    </row>
    <row r="562" spans="2:9" hidden="1" outlineLevel="1" x14ac:dyDescent="0.35">
      <c r="C562" s="275" t="s">
        <v>205</v>
      </c>
      <c r="D562" s="275"/>
      <c r="E562" s="164">
        <v>2491</v>
      </c>
      <c r="F562" s="164">
        <v>2882</v>
      </c>
      <c r="G562" s="164">
        <v>3549</v>
      </c>
      <c r="H562" s="164">
        <v>4200</v>
      </c>
      <c r="I562" s="164">
        <v>5040</v>
      </c>
    </row>
    <row r="563" spans="2:9" hidden="1" outlineLevel="1" x14ac:dyDescent="0.35">
      <c r="C563" s="276" t="s">
        <v>206</v>
      </c>
      <c r="D563" s="277"/>
      <c r="E563" s="166">
        <v>20758</v>
      </c>
      <c r="F563" s="166">
        <v>24015</v>
      </c>
      <c r="G563" s="166">
        <v>29578</v>
      </c>
      <c r="H563" s="166">
        <v>35000</v>
      </c>
      <c r="I563" s="166">
        <v>42000</v>
      </c>
    </row>
    <row r="564" spans="2:9" hidden="1" outlineLevel="1" x14ac:dyDescent="0.35">
      <c r="C564" s="3"/>
      <c r="D564" s="3"/>
      <c r="E564" s="204"/>
      <c r="F564" s="204"/>
      <c r="G564" s="204"/>
      <c r="H564" s="204"/>
      <c r="I564" s="204"/>
    </row>
    <row r="565" spans="2:9" hidden="1" outlineLevel="1" x14ac:dyDescent="0.35">
      <c r="C565" s="278" t="s">
        <v>207</v>
      </c>
      <c r="D565" s="279"/>
      <c r="E565" s="279"/>
      <c r="F565" s="279"/>
      <c r="G565" s="279"/>
      <c r="H565" s="279"/>
      <c r="I565" s="279"/>
    </row>
    <row r="566" spans="2:9" hidden="1" outlineLevel="1" x14ac:dyDescent="0.35">
      <c r="C566" s="274"/>
      <c r="D566" s="274"/>
      <c r="E566" s="163" t="s">
        <v>208</v>
      </c>
      <c r="F566" s="163" t="s">
        <v>209</v>
      </c>
      <c r="G566" s="163" t="s">
        <v>210</v>
      </c>
      <c r="H566" s="163" t="s">
        <v>211</v>
      </c>
      <c r="I566" s="163" t="s">
        <v>212</v>
      </c>
    </row>
    <row r="567" spans="2:9" hidden="1" outlineLevel="1" x14ac:dyDescent="0.35">
      <c r="C567" s="275" t="s">
        <v>206</v>
      </c>
      <c r="D567" s="275"/>
      <c r="E567" s="168">
        <v>0</v>
      </c>
      <c r="F567" s="168">
        <v>1</v>
      </c>
      <c r="G567" s="168">
        <v>0</v>
      </c>
      <c r="H567" s="168">
        <v>0</v>
      </c>
      <c r="I567" s="168">
        <v>0</v>
      </c>
    </row>
    <row r="568" spans="2:9" hidden="1" outlineLevel="1" x14ac:dyDescent="0.35">
      <c r="B568" s="207"/>
      <c r="C568" s="283"/>
      <c r="D568" s="283"/>
      <c r="E568" s="182"/>
      <c r="F568" s="182"/>
      <c r="G568" s="182"/>
      <c r="H568" s="182"/>
      <c r="I568" s="182"/>
    </row>
    <row r="569" spans="2:9" hidden="1" outlineLevel="1" x14ac:dyDescent="0.35">
      <c r="B569" s="207"/>
      <c r="C569" s="282" t="s">
        <v>735</v>
      </c>
      <c r="D569" s="282"/>
      <c r="E569" s="282"/>
      <c r="F569" s="282"/>
      <c r="G569" s="282"/>
      <c r="H569" s="282"/>
      <c r="I569" s="282"/>
    </row>
    <row r="570" spans="2:9" hidden="1" outlineLevel="1" x14ac:dyDescent="0.35">
      <c r="B570" s="207"/>
      <c r="C570" s="275" t="s">
        <v>732</v>
      </c>
      <c r="D570" s="275"/>
      <c r="E570" s="284" t="s">
        <v>751</v>
      </c>
      <c r="F570" s="284"/>
      <c r="G570" s="284"/>
      <c r="H570" s="284"/>
      <c r="I570" s="284"/>
    </row>
    <row r="571" spans="2:9" hidden="1" outlineLevel="1" x14ac:dyDescent="0.35">
      <c r="B571" s="207"/>
      <c r="C571" s="275" t="s">
        <v>734</v>
      </c>
      <c r="D571" s="275"/>
      <c r="E571" s="284" t="s">
        <v>752</v>
      </c>
      <c r="F571" s="284"/>
      <c r="G571" s="284"/>
      <c r="H571" s="284"/>
      <c r="I571" s="284"/>
    </row>
    <row r="572" spans="2:9" hidden="1" outlineLevel="1" x14ac:dyDescent="0.35">
      <c r="C572" s="3"/>
      <c r="D572" s="3"/>
      <c r="E572" s="167"/>
      <c r="F572" s="167"/>
      <c r="G572" s="167"/>
      <c r="H572" s="167"/>
      <c r="I572" s="167"/>
    </row>
    <row r="573" spans="2:9" hidden="1" outlineLevel="1" x14ac:dyDescent="0.35">
      <c r="C573" s="278" t="s">
        <v>213</v>
      </c>
      <c r="D573" s="279"/>
      <c r="E573" s="279"/>
    </row>
    <row r="574" spans="2:9" hidden="1" outlineLevel="1" x14ac:dyDescent="0.35">
      <c r="C574" s="276" t="s">
        <v>214</v>
      </c>
      <c r="D574" s="277"/>
      <c r="E574" s="169">
        <v>26</v>
      </c>
    </row>
    <row r="575" spans="2:9" hidden="1" outlineLevel="1" x14ac:dyDescent="0.35">
      <c r="C575" s="9"/>
      <c r="D575" s="9"/>
      <c r="E575" s="170"/>
      <c r="I575" s="171"/>
    </row>
    <row r="576" spans="2:9" hidden="1" outlineLevel="1" x14ac:dyDescent="0.35">
      <c r="C576" s="272" t="s">
        <v>215</v>
      </c>
      <c r="D576" s="273"/>
      <c r="E576" s="273"/>
      <c r="F576" s="273"/>
    </row>
    <row r="577" spans="1:23" hidden="1" outlineLevel="1" x14ac:dyDescent="0.35">
      <c r="C577" s="172"/>
      <c r="D577" s="172" t="s">
        <v>216</v>
      </c>
      <c r="E577" s="173" t="s">
        <v>217</v>
      </c>
      <c r="F577" s="173" t="s">
        <v>55</v>
      </c>
    </row>
    <row r="578" spans="1:23" hidden="1" outlineLevel="1" x14ac:dyDescent="0.35">
      <c r="C578" s="174">
        <v>1</v>
      </c>
      <c r="D578" s="175" t="s">
        <v>621</v>
      </c>
      <c r="E578" s="175" t="s">
        <v>238</v>
      </c>
      <c r="F578" s="175" t="s">
        <v>622</v>
      </c>
    </row>
    <row r="579" spans="1:23" hidden="1" outlineLevel="1" x14ac:dyDescent="0.35">
      <c r="C579" s="174">
        <v>2</v>
      </c>
      <c r="D579" s="175" t="s">
        <v>623</v>
      </c>
      <c r="E579" s="175" t="s">
        <v>624</v>
      </c>
      <c r="F579" s="175" t="s">
        <v>622</v>
      </c>
    </row>
    <row r="580" spans="1:23" hidden="1" outlineLevel="1" x14ac:dyDescent="0.35">
      <c r="C580" s="174">
        <v>3</v>
      </c>
      <c r="D580" s="175" t="s">
        <v>625</v>
      </c>
      <c r="E580" s="175" t="s">
        <v>626</v>
      </c>
      <c r="F580" s="175"/>
    </row>
    <row r="581" spans="1:23" ht="29" hidden="1" outlineLevel="1" x14ac:dyDescent="0.35">
      <c r="C581" s="174">
        <v>4</v>
      </c>
      <c r="D581" s="175" t="s">
        <v>627</v>
      </c>
      <c r="E581" s="175" t="s">
        <v>628</v>
      </c>
      <c r="F581" s="175"/>
    </row>
    <row r="582" spans="1:23" hidden="1" outlineLevel="1" x14ac:dyDescent="0.35">
      <c r="C582" s="174">
        <v>5</v>
      </c>
      <c r="D582" s="175" t="s">
        <v>629</v>
      </c>
      <c r="E582" s="175" t="s">
        <v>630</v>
      </c>
      <c r="F582" s="175"/>
    </row>
    <row r="583" spans="1:23" hidden="1" outlineLevel="1" x14ac:dyDescent="0.35">
      <c r="C583" s="174">
        <v>6</v>
      </c>
      <c r="D583" s="175" t="s">
        <v>631</v>
      </c>
      <c r="E583" s="175" t="s">
        <v>632</v>
      </c>
      <c r="F583" s="175"/>
    </row>
    <row r="584" spans="1:23" ht="43.5" hidden="1" outlineLevel="1" x14ac:dyDescent="0.35">
      <c r="C584" s="174">
        <v>7</v>
      </c>
      <c r="D584" s="175" t="s">
        <v>633</v>
      </c>
      <c r="E584" s="175" t="s">
        <v>634</v>
      </c>
      <c r="F584" s="175"/>
    </row>
    <row r="585" spans="1:23" hidden="1" outlineLevel="1" x14ac:dyDescent="0.35">
      <c r="C585" s="174">
        <v>8</v>
      </c>
      <c r="D585" s="175" t="s">
        <v>635</v>
      </c>
      <c r="E585" s="175" t="s">
        <v>636</v>
      </c>
      <c r="F585" s="175"/>
    </row>
    <row r="586" spans="1:23" ht="29" hidden="1" outlineLevel="1" x14ac:dyDescent="0.35">
      <c r="C586" s="174">
        <v>9</v>
      </c>
      <c r="D586" s="175" t="s">
        <v>637</v>
      </c>
      <c r="E586" s="175" t="s">
        <v>638</v>
      </c>
      <c r="F586" s="175"/>
    </row>
    <row r="587" spans="1:23" s="13" customFormat="1" ht="29" hidden="1" outlineLevel="1" x14ac:dyDescent="0.35">
      <c r="A587"/>
      <c r="B587" s="9"/>
      <c r="C587" s="174">
        <v>10</v>
      </c>
      <c r="D587" s="175" t="s">
        <v>639</v>
      </c>
      <c r="E587" s="175" t="s">
        <v>640</v>
      </c>
      <c r="F587" s="175"/>
      <c r="J587"/>
      <c r="K587"/>
      <c r="L587"/>
      <c r="M587"/>
      <c r="N587"/>
      <c r="O587"/>
      <c r="P587"/>
      <c r="Q587"/>
      <c r="R587"/>
      <c r="S587"/>
      <c r="T587"/>
      <c r="U587"/>
      <c r="V587"/>
      <c r="W587"/>
    </row>
    <row r="588" spans="1:23" s="13" customFormat="1" ht="29" hidden="1" outlineLevel="1" x14ac:dyDescent="0.35">
      <c r="A588"/>
      <c r="B588" s="9"/>
      <c r="C588" s="174">
        <v>11</v>
      </c>
      <c r="D588" s="175" t="s">
        <v>641</v>
      </c>
      <c r="E588" s="175" t="s">
        <v>642</v>
      </c>
      <c r="F588" s="175"/>
      <c r="J588"/>
      <c r="K588"/>
      <c r="L588"/>
      <c r="M588"/>
      <c r="N588"/>
      <c r="O588"/>
      <c r="P588"/>
      <c r="Q588"/>
      <c r="R588"/>
      <c r="S588"/>
      <c r="T588"/>
      <c r="U588"/>
      <c r="V588"/>
      <c r="W588"/>
    </row>
    <row r="589" spans="1:23" s="13" customFormat="1" ht="29" hidden="1" outlineLevel="1" x14ac:dyDescent="0.35">
      <c r="A589"/>
      <c r="B589" s="9"/>
      <c r="C589" s="174">
        <v>12</v>
      </c>
      <c r="D589" s="175" t="s">
        <v>643</v>
      </c>
      <c r="E589" s="175" t="s">
        <v>644</v>
      </c>
      <c r="F589" s="175"/>
      <c r="J589"/>
      <c r="K589"/>
      <c r="L589"/>
      <c r="M589"/>
      <c r="N589"/>
      <c r="O589"/>
      <c r="P589"/>
      <c r="Q589"/>
      <c r="R589"/>
      <c r="S589"/>
      <c r="T589"/>
      <c r="U589"/>
      <c r="V589"/>
      <c r="W589"/>
    </row>
    <row r="590" spans="1:23" s="13" customFormat="1" ht="29" hidden="1" outlineLevel="1" x14ac:dyDescent="0.35">
      <c r="A590"/>
      <c r="B590" s="9"/>
      <c r="C590" s="174">
        <v>13</v>
      </c>
      <c r="D590" s="175" t="s">
        <v>645</v>
      </c>
      <c r="E590" s="175" t="s">
        <v>646</v>
      </c>
      <c r="F590" s="175"/>
      <c r="J590"/>
      <c r="K590"/>
      <c r="L590"/>
      <c r="M590"/>
      <c r="N590"/>
      <c r="O590"/>
      <c r="P590"/>
      <c r="Q590"/>
      <c r="R590"/>
      <c r="S590"/>
      <c r="T590"/>
      <c r="U590"/>
      <c r="V590"/>
      <c r="W590"/>
    </row>
    <row r="591" spans="1:23" s="13" customFormat="1" ht="29" hidden="1" outlineLevel="1" x14ac:dyDescent="0.35">
      <c r="A591"/>
      <c r="B591" s="9"/>
      <c r="C591" s="174">
        <v>14</v>
      </c>
      <c r="D591" s="175" t="s">
        <v>647</v>
      </c>
      <c r="E591" s="175" t="s">
        <v>648</v>
      </c>
      <c r="F591" s="175"/>
      <c r="J591"/>
      <c r="K591"/>
      <c r="L591"/>
      <c r="M591"/>
      <c r="N591"/>
      <c r="O591"/>
      <c r="P591"/>
      <c r="Q591"/>
      <c r="R591"/>
      <c r="S591"/>
      <c r="T591"/>
      <c r="U591"/>
      <c r="V591"/>
      <c r="W591"/>
    </row>
    <row r="592" spans="1:23" s="13" customFormat="1" hidden="1" outlineLevel="1" x14ac:dyDescent="0.35">
      <c r="A592"/>
      <c r="B592" s="9"/>
      <c r="C592" s="174">
        <v>15</v>
      </c>
      <c r="D592" s="175" t="s">
        <v>649</v>
      </c>
      <c r="E592" s="175" t="s">
        <v>650</v>
      </c>
      <c r="F592" s="175"/>
      <c r="J592"/>
      <c r="K592"/>
      <c r="L592"/>
      <c r="M592"/>
      <c r="N592"/>
      <c r="O592"/>
      <c r="P592"/>
      <c r="Q592"/>
      <c r="R592"/>
      <c r="S592"/>
      <c r="T592"/>
      <c r="U592"/>
      <c r="V592"/>
      <c r="W592"/>
    </row>
    <row r="593" spans="1:23" s="13" customFormat="1" hidden="1" outlineLevel="1" x14ac:dyDescent="0.35">
      <c r="A593"/>
      <c r="B593" s="9"/>
      <c r="C593" s="174">
        <v>16</v>
      </c>
      <c r="D593" s="175" t="s">
        <v>651</v>
      </c>
      <c r="E593" s="175" t="s">
        <v>652</v>
      </c>
      <c r="F593" s="175"/>
      <c r="J593"/>
      <c r="K593"/>
      <c r="L593"/>
      <c r="M593"/>
      <c r="N593"/>
      <c r="O593"/>
      <c r="P593"/>
      <c r="Q593"/>
      <c r="R593"/>
      <c r="S593"/>
      <c r="T593"/>
      <c r="U593"/>
      <c r="V593"/>
      <c r="W593"/>
    </row>
    <row r="594" spans="1:23" s="13" customFormat="1" hidden="1" outlineLevel="1" x14ac:dyDescent="0.35">
      <c r="A594"/>
      <c r="B594" s="9"/>
      <c r="C594" s="174">
        <v>17</v>
      </c>
      <c r="D594" s="175" t="s">
        <v>653</v>
      </c>
      <c r="E594" s="175" t="s">
        <v>654</v>
      </c>
      <c r="F594" s="175"/>
      <c r="J594"/>
      <c r="K594"/>
      <c r="L594"/>
      <c r="M594"/>
      <c r="N594"/>
      <c r="O594"/>
      <c r="P594"/>
      <c r="Q594"/>
      <c r="R594"/>
      <c r="S594"/>
      <c r="T594"/>
      <c r="U594"/>
      <c r="V594"/>
      <c r="W594"/>
    </row>
    <row r="595" spans="1:23" s="13" customFormat="1" ht="29" hidden="1" outlineLevel="1" x14ac:dyDescent="0.35">
      <c r="A595"/>
      <c r="B595" s="9"/>
      <c r="C595" s="174">
        <v>18</v>
      </c>
      <c r="D595" s="175" t="s">
        <v>655</v>
      </c>
      <c r="E595" s="175" t="s">
        <v>656</v>
      </c>
      <c r="F595" s="175"/>
      <c r="J595"/>
      <c r="K595"/>
      <c r="L595"/>
      <c r="M595"/>
      <c r="N595"/>
      <c r="O595"/>
      <c r="P595"/>
      <c r="Q595"/>
      <c r="R595"/>
      <c r="S595"/>
      <c r="T595"/>
      <c r="U595"/>
      <c r="V595"/>
      <c r="W595"/>
    </row>
    <row r="596" spans="1:23" s="13" customFormat="1" ht="43.5" hidden="1" outlineLevel="1" x14ac:dyDescent="0.35">
      <c r="A596"/>
      <c r="B596" s="9"/>
      <c r="C596" s="174">
        <v>19</v>
      </c>
      <c r="D596" s="175" t="s">
        <v>657</v>
      </c>
      <c r="E596" s="175" t="s">
        <v>658</v>
      </c>
      <c r="F596" s="175"/>
      <c r="J596"/>
      <c r="K596"/>
      <c r="L596"/>
      <c r="M596"/>
      <c r="N596"/>
      <c r="O596"/>
      <c r="P596"/>
      <c r="Q596"/>
      <c r="R596"/>
      <c r="S596"/>
      <c r="T596"/>
      <c r="U596"/>
      <c r="V596"/>
      <c r="W596"/>
    </row>
    <row r="597" spans="1:23" s="13" customFormat="1" hidden="1" outlineLevel="1" x14ac:dyDescent="0.35">
      <c r="A597"/>
      <c r="B597" s="9"/>
      <c r="C597" s="174">
        <v>20</v>
      </c>
      <c r="D597" s="175" t="s">
        <v>659</v>
      </c>
      <c r="E597" s="175" t="s">
        <v>660</v>
      </c>
      <c r="F597" s="175"/>
      <c r="J597"/>
      <c r="K597"/>
      <c r="L597"/>
      <c r="M597"/>
      <c r="N597"/>
      <c r="O597"/>
      <c r="P597"/>
      <c r="Q597"/>
      <c r="R597"/>
      <c r="S597"/>
      <c r="T597"/>
      <c r="U597"/>
      <c r="V597"/>
      <c r="W597"/>
    </row>
    <row r="598" spans="1:23" s="13" customFormat="1" hidden="1" outlineLevel="1" x14ac:dyDescent="0.35">
      <c r="A598"/>
      <c r="B598" s="9"/>
      <c r="C598" s="174">
        <v>21</v>
      </c>
      <c r="D598" s="175" t="s">
        <v>661</v>
      </c>
      <c r="E598" s="175" t="s">
        <v>662</v>
      </c>
      <c r="F598" s="175"/>
      <c r="J598"/>
      <c r="K598"/>
      <c r="L598"/>
      <c r="M598"/>
      <c r="N598"/>
      <c r="O598"/>
      <c r="P598"/>
      <c r="Q598"/>
      <c r="R598"/>
      <c r="S598"/>
      <c r="T598"/>
      <c r="U598"/>
      <c r="V598"/>
      <c r="W598"/>
    </row>
    <row r="599" spans="1:23" s="13" customFormat="1" ht="29" hidden="1" outlineLevel="1" x14ac:dyDescent="0.35">
      <c r="A599"/>
      <c r="B599" s="9"/>
      <c r="C599" s="174">
        <v>22</v>
      </c>
      <c r="D599" s="175" t="s">
        <v>663</v>
      </c>
      <c r="E599" s="175" t="s">
        <v>664</v>
      </c>
      <c r="F599" s="175"/>
      <c r="J599"/>
      <c r="K599"/>
      <c r="L599"/>
      <c r="M599"/>
      <c r="N599"/>
      <c r="O599"/>
      <c r="P599"/>
      <c r="Q599"/>
      <c r="R599"/>
      <c r="S599"/>
      <c r="T599"/>
      <c r="U599"/>
      <c r="V599"/>
      <c r="W599"/>
    </row>
    <row r="600" spans="1:23" s="13" customFormat="1" ht="29" hidden="1" outlineLevel="1" x14ac:dyDescent="0.35">
      <c r="A600"/>
      <c r="B600" s="9"/>
      <c r="C600" s="174">
        <v>23</v>
      </c>
      <c r="D600" s="175" t="s">
        <v>665</v>
      </c>
      <c r="E600" s="175" t="s">
        <v>666</v>
      </c>
      <c r="F600" s="175"/>
      <c r="J600"/>
      <c r="K600"/>
      <c r="L600"/>
      <c r="M600"/>
      <c r="N600"/>
      <c r="O600"/>
      <c r="P600"/>
      <c r="Q600"/>
      <c r="R600"/>
      <c r="S600"/>
      <c r="T600"/>
      <c r="U600"/>
      <c r="V600"/>
      <c r="W600"/>
    </row>
    <row r="601" spans="1:23" s="13" customFormat="1" ht="29" hidden="1" outlineLevel="1" x14ac:dyDescent="0.35">
      <c r="A601"/>
      <c r="B601" s="9"/>
      <c r="C601" s="174">
        <v>24</v>
      </c>
      <c r="D601" s="175" t="s">
        <v>667</v>
      </c>
      <c r="E601" s="175" t="s">
        <v>656</v>
      </c>
      <c r="F601" s="175"/>
      <c r="J601"/>
      <c r="K601"/>
      <c r="L601"/>
      <c r="M601"/>
      <c r="N601"/>
      <c r="O601"/>
      <c r="P601"/>
      <c r="Q601"/>
      <c r="R601"/>
      <c r="S601"/>
      <c r="T601"/>
      <c r="U601"/>
      <c r="V601"/>
      <c r="W601"/>
    </row>
    <row r="602" spans="1:23" s="13" customFormat="1" ht="29" hidden="1" outlineLevel="1" x14ac:dyDescent="0.35">
      <c r="A602"/>
      <c r="B602" s="9"/>
      <c r="C602" s="174">
        <v>25</v>
      </c>
      <c r="D602" s="175" t="s">
        <v>668</v>
      </c>
      <c r="E602" s="175" t="s">
        <v>669</v>
      </c>
      <c r="F602" s="175"/>
      <c r="J602"/>
      <c r="K602"/>
      <c r="L602"/>
      <c r="M602"/>
      <c r="N602"/>
      <c r="O602"/>
      <c r="P602"/>
      <c r="Q602"/>
      <c r="R602"/>
      <c r="S602"/>
      <c r="T602"/>
      <c r="U602"/>
      <c r="V602"/>
      <c r="W602"/>
    </row>
    <row r="603" spans="1:23" ht="29" hidden="1" outlineLevel="1" x14ac:dyDescent="0.35">
      <c r="C603" s="174">
        <v>26</v>
      </c>
      <c r="D603" s="175" t="s">
        <v>670</v>
      </c>
      <c r="E603" s="175" t="s">
        <v>671</v>
      </c>
      <c r="F603" s="175"/>
    </row>
    <row r="604" spans="1:23" collapsed="1" x14ac:dyDescent="0.35"/>
    <row r="605" spans="1:23" x14ac:dyDescent="0.35">
      <c r="B605" s="79" t="s">
        <v>89</v>
      </c>
      <c r="C605" s="78"/>
      <c r="D605" s="78"/>
      <c r="E605" s="162"/>
      <c r="F605" s="162"/>
      <c r="G605" s="162"/>
      <c r="H605" s="162"/>
      <c r="I605" s="162"/>
    </row>
    <row r="606" spans="1:23" hidden="1" outlineLevel="1" x14ac:dyDescent="0.35"/>
    <row r="607" spans="1:23" hidden="1" outlineLevel="1" x14ac:dyDescent="0.35">
      <c r="C607" s="272" t="s">
        <v>198</v>
      </c>
      <c r="D607" s="273"/>
      <c r="E607" s="273"/>
      <c r="F607" s="273"/>
      <c r="G607" s="273"/>
      <c r="H607" s="273"/>
      <c r="I607" s="273"/>
    </row>
    <row r="608" spans="1:23" ht="43.5" hidden="1" outlineLevel="1" x14ac:dyDescent="0.35">
      <c r="C608" s="274"/>
      <c r="D608" s="274"/>
      <c r="E608" s="163" t="s">
        <v>199</v>
      </c>
      <c r="F608" s="163" t="s">
        <v>200</v>
      </c>
      <c r="G608" s="163" t="s">
        <v>201</v>
      </c>
      <c r="H608" s="163" t="s">
        <v>202</v>
      </c>
      <c r="I608" s="163" t="s">
        <v>203</v>
      </c>
    </row>
    <row r="609" spans="3:9" hidden="1" outlineLevel="1" x14ac:dyDescent="0.35">
      <c r="C609" s="275" t="s">
        <v>204</v>
      </c>
      <c r="D609" s="275"/>
      <c r="E609" s="164">
        <v>9426</v>
      </c>
      <c r="F609" s="164">
        <v>17981</v>
      </c>
      <c r="G609" s="164">
        <v>47340</v>
      </c>
      <c r="H609" s="164">
        <v>67909</v>
      </c>
      <c r="I609" s="165">
        <v>71978</v>
      </c>
    </row>
    <row r="610" spans="3:9" hidden="1" outlineLevel="1" x14ac:dyDescent="0.35">
      <c r="C610" s="275" t="s">
        <v>205</v>
      </c>
      <c r="D610" s="275"/>
      <c r="E610" s="164">
        <v>4985</v>
      </c>
      <c r="F610" s="164">
        <v>9509</v>
      </c>
      <c r="G610" s="164">
        <v>25034</v>
      </c>
      <c r="H610" s="164">
        <v>35912</v>
      </c>
      <c r="I610" s="164">
        <v>38063</v>
      </c>
    </row>
    <row r="611" spans="3:9" hidden="1" outlineLevel="1" x14ac:dyDescent="0.35">
      <c r="C611" s="276" t="s">
        <v>206</v>
      </c>
      <c r="D611" s="277"/>
      <c r="E611" s="166">
        <v>14411</v>
      </c>
      <c r="F611" s="166">
        <v>27490</v>
      </c>
      <c r="G611" s="166">
        <v>72374</v>
      </c>
      <c r="H611" s="166">
        <v>103821</v>
      </c>
      <c r="I611" s="166">
        <v>110041</v>
      </c>
    </row>
    <row r="612" spans="3:9" hidden="1" outlineLevel="1" x14ac:dyDescent="0.35">
      <c r="C612" s="3"/>
      <c r="D612" s="3"/>
      <c r="E612" s="204"/>
      <c r="F612" s="204"/>
      <c r="G612" s="204"/>
      <c r="H612" s="204"/>
      <c r="I612" s="204"/>
    </row>
    <row r="613" spans="3:9" hidden="1" outlineLevel="1" x14ac:dyDescent="0.35">
      <c r="C613" s="278" t="s">
        <v>207</v>
      </c>
      <c r="D613" s="279"/>
      <c r="E613" s="279"/>
      <c r="F613" s="279"/>
      <c r="G613" s="279"/>
      <c r="H613" s="279"/>
      <c r="I613" s="279"/>
    </row>
    <row r="614" spans="3:9" hidden="1" outlineLevel="1" x14ac:dyDescent="0.35">
      <c r="C614" s="274"/>
      <c r="D614" s="274"/>
      <c r="E614" s="163" t="s">
        <v>208</v>
      </c>
      <c r="F614" s="163" t="s">
        <v>209</v>
      </c>
      <c r="G614" s="163" t="s">
        <v>210</v>
      </c>
      <c r="H614" s="163" t="s">
        <v>211</v>
      </c>
      <c r="I614" s="163" t="s">
        <v>212</v>
      </c>
    </row>
    <row r="615" spans="3:9" hidden="1" outlineLevel="1" x14ac:dyDescent="0.35">
      <c r="C615" s="275" t="s">
        <v>206</v>
      </c>
      <c r="D615" s="275"/>
      <c r="E615" s="168">
        <v>0.37140332563491252</v>
      </c>
      <c r="F615" s="168">
        <v>0.33847513235043175</v>
      </c>
      <c r="G615" s="168">
        <v>0</v>
      </c>
      <c r="H615" s="168">
        <v>0.29012154201465579</v>
      </c>
      <c r="I615" s="168">
        <v>0</v>
      </c>
    </row>
    <row r="616" spans="3:9" hidden="1" outlineLevel="1" x14ac:dyDescent="0.35">
      <c r="C616" s="3"/>
      <c r="D616" s="3"/>
      <c r="E616" s="167"/>
      <c r="F616" s="167"/>
      <c r="G616" s="167"/>
      <c r="H616" s="167"/>
      <c r="I616" s="167"/>
    </row>
    <row r="617" spans="3:9" hidden="1" outlineLevel="1" x14ac:dyDescent="0.35">
      <c r="C617" s="278" t="s">
        <v>213</v>
      </c>
      <c r="D617" s="279"/>
      <c r="E617" s="279"/>
    </row>
    <row r="618" spans="3:9" hidden="1" outlineLevel="1" x14ac:dyDescent="0.35">
      <c r="C618" s="276" t="s">
        <v>214</v>
      </c>
      <c r="D618" s="277"/>
      <c r="E618" s="169">
        <v>10</v>
      </c>
    </row>
    <row r="619" spans="3:9" hidden="1" outlineLevel="1" x14ac:dyDescent="0.35">
      <c r="C619" s="9"/>
      <c r="D619" s="9"/>
      <c r="E619" s="170"/>
      <c r="I619" s="171"/>
    </row>
    <row r="620" spans="3:9" hidden="1" outlineLevel="1" x14ac:dyDescent="0.35">
      <c r="C620" s="272" t="s">
        <v>215</v>
      </c>
      <c r="D620" s="273"/>
      <c r="E620" s="273"/>
      <c r="F620" s="273"/>
    </row>
    <row r="621" spans="3:9" hidden="1" outlineLevel="1" x14ac:dyDescent="0.35">
      <c r="C621" s="172"/>
      <c r="D621" s="172" t="s">
        <v>216</v>
      </c>
      <c r="E621" s="173" t="s">
        <v>217</v>
      </c>
      <c r="F621" s="173" t="s">
        <v>55</v>
      </c>
    </row>
    <row r="622" spans="3:9" hidden="1" outlineLevel="1" x14ac:dyDescent="0.35">
      <c r="C622" s="174">
        <v>1</v>
      </c>
      <c r="D622" s="175" t="s">
        <v>672</v>
      </c>
      <c r="E622" s="175" t="s">
        <v>238</v>
      </c>
      <c r="F622" s="175"/>
    </row>
    <row r="623" spans="3:9" hidden="1" outlineLevel="1" x14ac:dyDescent="0.35">
      <c r="C623" s="174">
        <v>2</v>
      </c>
      <c r="D623" s="175" t="s">
        <v>673</v>
      </c>
      <c r="E623" s="175" t="s">
        <v>674</v>
      </c>
      <c r="F623" s="175"/>
    </row>
    <row r="624" spans="3:9" hidden="1" outlineLevel="1" x14ac:dyDescent="0.35">
      <c r="C624" s="176">
        <v>3</v>
      </c>
      <c r="D624" s="175" t="s">
        <v>675</v>
      </c>
      <c r="E624" s="175" t="s">
        <v>676</v>
      </c>
      <c r="F624" s="175"/>
    </row>
    <row r="625" spans="2:9" hidden="1" outlineLevel="1" x14ac:dyDescent="0.35">
      <c r="C625" s="176">
        <v>4</v>
      </c>
      <c r="D625" s="175" t="s">
        <v>677</v>
      </c>
      <c r="E625" s="175" t="s">
        <v>678</v>
      </c>
      <c r="F625" s="175"/>
    </row>
    <row r="626" spans="2:9" hidden="1" outlineLevel="1" x14ac:dyDescent="0.35">
      <c r="C626" s="176">
        <v>5</v>
      </c>
      <c r="D626" s="175" t="s">
        <v>679</v>
      </c>
      <c r="E626" s="175" t="s">
        <v>238</v>
      </c>
      <c r="F626" s="175"/>
    </row>
    <row r="627" spans="2:9" hidden="1" outlineLevel="1" x14ac:dyDescent="0.35">
      <c r="C627" s="176">
        <v>6</v>
      </c>
      <c r="D627" s="175" t="s">
        <v>680</v>
      </c>
      <c r="E627" s="175" t="s">
        <v>681</v>
      </c>
      <c r="F627" s="175"/>
    </row>
    <row r="628" spans="2:9" hidden="1" outlineLevel="1" x14ac:dyDescent="0.35">
      <c r="C628" s="176">
        <v>7</v>
      </c>
      <c r="D628" s="175" t="s">
        <v>682</v>
      </c>
      <c r="E628" s="175" t="s">
        <v>683</v>
      </c>
      <c r="F628" s="175"/>
    </row>
    <row r="629" spans="2:9" ht="43.5" hidden="1" outlineLevel="1" x14ac:dyDescent="0.35">
      <c r="C629" s="176">
        <v>8</v>
      </c>
      <c r="D629" s="175" t="s">
        <v>684</v>
      </c>
      <c r="E629" s="175" t="s">
        <v>685</v>
      </c>
      <c r="F629" s="175"/>
    </row>
    <row r="630" spans="2:9" hidden="1" outlineLevel="1" x14ac:dyDescent="0.35">
      <c r="C630" s="176">
        <v>9</v>
      </c>
      <c r="D630" s="175" t="s">
        <v>686</v>
      </c>
      <c r="E630" s="175" t="s">
        <v>687</v>
      </c>
      <c r="F630" s="175"/>
    </row>
    <row r="631" spans="2:9" hidden="1" outlineLevel="1" x14ac:dyDescent="0.35">
      <c r="C631" s="176">
        <v>10</v>
      </c>
      <c r="D631" s="175" t="s">
        <v>688</v>
      </c>
      <c r="E631" s="175" t="s">
        <v>689</v>
      </c>
      <c r="F631" s="175"/>
    </row>
    <row r="632" spans="2:9" collapsed="1" x14ac:dyDescent="0.35"/>
    <row r="633" spans="2:9" ht="31" x14ac:dyDescent="0.7">
      <c r="B633" s="85" t="s">
        <v>171</v>
      </c>
      <c r="C633" s="81"/>
      <c r="D633" s="81"/>
      <c r="E633" s="184"/>
      <c r="F633" s="184"/>
      <c r="G633" s="184"/>
      <c r="H633" s="184"/>
      <c r="I633" s="184"/>
    </row>
    <row r="634" spans="2:9" x14ac:dyDescent="0.35"/>
    <row r="635" spans="2:9" ht="15" thickBot="1" x14ac:dyDescent="0.4">
      <c r="B635" s="84" t="s">
        <v>142</v>
      </c>
    </row>
    <row r="636" spans="2:9" x14ac:dyDescent="0.35">
      <c r="B636" s="86" t="s">
        <v>92</v>
      </c>
      <c r="C636" s="88"/>
      <c r="D636" s="88"/>
      <c r="E636" s="185"/>
      <c r="F636" s="185"/>
      <c r="G636" s="185"/>
      <c r="H636" s="185"/>
      <c r="I636" s="184"/>
    </row>
    <row r="637" spans="2:9" x14ac:dyDescent="0.35"/>
    <row r="638" spans="2:9" hidden="1" outlineLevel="1" x14ac:dyDescent="0.35">
      <c r="C638" s="272" t="s">
        <v>198</v>
      </c>
      <c r="D638" s="273"/>
      <c r="E638" s="273"/>
      <c r="F638" s="273"/>
      <c r="G638" s="273"/>
      <c r="H638" s="273"/>
      <c r="I638" s="273"/>
    </row>
    <row r="639" spans="2:9" ht="43.5" hidden="1" outlineLevel="1" x14ac:dyDescent="0.35">
      <c r="C639" s="274"/>
      <c r="D639" s="274"/>
      <c r="E639" s="163" t="s">
        <v>199</v>
      </c>
      <c r="F639" s="163" t="s">
        <v>200</v>
      </c>
      <c r="G639" s="163" t="s">
        <v>201</v>
      </c>
      <c r="H639" s="163" t="s">
        <v>202</v>
      </c>
      <c r="I639" s="163" t="s">
        <v>203</v>
      </c>
    </row>
    <row r="640" spans="2:9" hidden="1" outlineLevel="1" x14ac:dyDescent="0.35">
      <c r="C640" s="275" t="s">
        <v>204</v>
      </c>
      <c r="D640" s="275"/>
      <c r="E640" s="164">
        <v>206093</v>
      </c>
      <c r="F640" s="164">
        <v>125898</v>
      </c>
      <c r="G640" s="164">
        <v>220757</v>
      </c>
      <c r="H640" s="164">
        <v>111567</v>
      </c>
      <c r="I640" s="165">
        <v>111567</v>
      </c>
    </row>
    <row r="641" spans="2:9" hidden="1" outlineLevel="1" x14ac:dyDescent="0.35">
      <c r="C641" s="275" t="s">
        <v>205</v>
      </c>
      <c r="D641" s="275"/>
      <c r="E641" s="164">
        <v>5719</v>
      </c>
      <c r="F641" s="164">
        <v>3494</v>
      </c>
      <c r="G641" s="164">
        <v>6126</v>
      </c>
      <c r="H641" s="164">
        <v>3096</v>
      </c>
      <c r="I641" s="164">
        <v>3096</v>
      </c>
    </row>
    <row r="642" spans="2:9" hidden="1" outlineLevel="1" x14ac:dyDescent="0.35">
      <c r="C642" s="276" t="s">
        <v>206</v>
      </c>
      <c r="D642" s="277"/>
      <c r="E642" s="166">
        <v>211812</v>
      </c>
      <c r="F642" s="166">
        <v>129392</v>
      </c>
      <c r="G642" s="166">
        <v>226883</v>
      </c>
      <c r="H642" s="166">
        <v>114663</v>
      </c>
      <c r="I642" s="166">
        <v>114663</v>
      </c>
    </row>
    <row r="643" spans="2:9" hidden="1" outlineLevel="1" x14ac:dyDescent="0.35">
      <c r="C643" s="3"/>
      <c r="D643" s="3"/>
      <c r="E643" s="204"/>
      <c r="F643" s="204"/>
      <c r="G643" s="204"/>
      <c r="H643" s="204"/>
      <c r="I643" s="204"/>
    </row>
    <row r="644" spans="2:9" hidden="1" outlineLevel="1" x14ac:dyDescent="0.35">
      <c r="C644" s="278" t="s">
        <v>207</v>
      </c>
      <c r="D644" s="279"/>
      <c r="E644" s="279"/>
      <c r="F644" s="279"/>
      <c r="G644" s="279"/>
      <c r="H644" s="279"/>
      <c r="I644" s="279"/>
    </row>
    <row r="645" spans="2:9" hidden="1" outlineLevel="1" x14ac:dyDescent="0.35">
      <c r="C645" s="274"/>
      <c r="D645" s="274"/>
      <c r="E645" s="163" t="s">
        <v>208</v>
      </c>
      <c r="F645" s="163" t="s">
        <v>209</v>
      </c>
      <c r="G645" s="163" t="s">
        <v>210</v>
      </c>
      <c r="H645" s="163" t="s">
        <v>211</v>
      </c>
      <c r="I645" s="163" t="s">
        <v>212</v>
      </c>
    </row>
    <row r="646" spans="2:9" hidden="1" outlineLevel="1" x14ac:dyDescent="0.35">
      <c r="C646" s="275" t="s">
        <v>206</v>
      </c>
      <c r="D646" s="275"/>
      <c r="E646" s="168">
        <v>0.6304565520937645</v>
      </c>
      <c r="F646" s="168">
        <v>0.3695434479062355</v>
      </c>
      <c r="G646" s="168">
        <v>0</v>
      </c>
      <c r="H646" s="168">
        <v>0</v>
      </c>
      <c r="I646" s="168">
        <v>0</v>
      </c>
    </row>
    <row r="647" spans="2:9" hidden="1" outlineLevel="1" x14ac:dyDescent="0.35">
      <c r="B647" s="207"/>
      <c r="C647" s="283"/>
      <c r="D647" s="283"/>
      <c r="E647" s="182"/>
      <c r="F647" s="182"/>
      <c r="G647" s="182"/>
      <c r="H647" s="182"/>
      <c r="I647" s="182"/>
    </row>
    <row r="648" spans="2:9" hidden="1" outlineLevel="1" x14ac:dyDescent="0.35">
      <c r="B648" s="207"/>
      <c r="C648" s="282" t="s">
        <v>735</v>
      </c>
      <c r="D648" s="282"/>
      <c r="E648" s="282"/>
      <c r="F648" s="282"/>
      <c r="G648" s="282"/>
      <c r="H648" s="282"/>
      <c r="I648" s="282"/>
    </row>
    <row r="649" spans="2:9" hidden="1" outlineLevel="1" x14ac:dyDescent="0.35">
      <c r="B649" s="207"/>
      <c r="C649" s="275" t="s">
        <v>732</v>
      </c>
      <c r="D649" s="275"/>
      <c r="E649" s="284" t="s">
        <v>753</v>
      </c>
      <c r="F649" s="284"/>
      <c r="G649" s="284"/>
      <c r="H649" s="284"/>
      <c r="I649" s="284"/>
    </row>
    <row r="650" spans="2:9" hidden="1" outlineLevel="1" x14ac:dyDescent="0.35"/>
    <row r="651" spans="2:9" hidden="1" outlineLevel="1" x14ac:dyDescent="0.35">
      <c r="C651" s="278" t="s">
        <v>213</v>
      </c>
      <c r="D651" s="279"/>
      <c r="E651" s="279"/>
    </row>
    <row r="652" spans="2:9" hidden="1" outlineLevel="1" x14ac:dyDescent="0.35">
      <c r="C652" s="276" t="s">
        <v>214</v>
      </c>
      <c r="D652" s="277"/>
      <c r="E652" s="169">
        <v>6</v>
      </c>
    </row>
    <row r="653" spans="2:9" hidden="1" outlineLevel="1" x14ac:dyDescent="0.35">
      <c r="C653" s="9"/>
      <c r="D653" s="9"/>
      <c r="E653" s="170"/>
      <c r="I653" s="171"/>
    </row>
    <row r="654" spans="2:9" hidden="1" outlineLevel="1" x14ac:dyDescent="0.35">
      <c r="C654" s="272" t="s">
        <v>215</v>
      </c>
      <c r="D654" s="273"/>
      <c r="E654" s="273"/>
      <c r="F654" s="273"/>
    </row>
    <row r="655" spans="2:9" hidden="1" outlineLevel="1" x14ac:dyDescent="0.35">
      <c r="C655" s="172"/>
      <c r="D655" s="172" t="s">
        <v>216</v>
      </c>
      <c r="E655" s="173" t="s">
        <v>217</v>
      </c>
      <c r="F655" s="173" t="s">
        <v>55</v>
      </c>
    </row>
    <row r="656" spans="2:9" ht="29" hidden="1" outlineLevel="1" x14ac:dyDescent="0.35">
      <c r="C656" s="174">
        <v>1</v>
      </c>
      <c r="D656" s="175" t="s">
        <v>690</v>
      </c>
      <c r="E656" s="175" t="s">
        <v>691</v>
      </c>
      <c r="F656" s="175" t="s">
        <v>692</v>
      </c>
    </row>
    <row r="657" spans="2:9" ht="29" hidden="1" outlineLevel="1" x14ac:dyDescent="0.35">
      <c r="C657" s="174">
        <v>2</v>
      </c>
      <c r="D657" s="175" t="s">
        <v>693</v>
      </c>
      <c r="E657" s="175" t="s">
        <v>694</v>
      </c>
      <c r="F657" s="175" t="s">
        <v>695</v>
      </c>
    </row>
    <row r="658" spans="2:9" ht="29" hidden="1" outlineLevel="1" x14ac:dyDescent="0.35">
      <c r="C658" s="176">
        <v>3</v>
      </c>
      <c r="D658" s="175" t="s">
        <v>696</v>
      </c>
      <c r="E658" s="175" t="s">
        <v>697</v>
      </c>
      <c r="F658" s="175" t="s">
        <v>698</v>
      </c>
    </row>
    <row r="659" spans="2:9" ht="43.5" hidden="1" outlineLevel="1" x14ac:dyDescent="0.35">
      <c r="C659" s="176">
        <v>4</v>
      </c>
      <c r="D659" s="175" t="s">
        <v>699</v>
      </c>
      <c r="E659" s="175" t="s">
        <v>700</v>
      </c>
      <c r="F659" s="175" t="s">
        <v>701</v>
      </c>
    </row>
    <row r="660" spans="2:9" ht="29" hidden="1" outlineLevel="1" x14ac:dyDescent="0.35">
      <c r="C660" s="176">
        <v>5</v>
      </c>
      <c r="D660" s="175" t="s">
        <v>702</v>
      </c>
      <c r="E660" s="175" t="s">
        <v>703</v>
      </c>
      <c r="F660" s="175" t="s">
        <v>704</v>
      </c>
    </row>
    <row r="661" spans="2:9" ht="29" hidden="1" outlineLevel="1" x14ac:dyDescent="0.35">
      <c r="C661" s="176">
        <v>6</v>
      </c>
      <c r="D661" s="175" t="s">
        <v>705</v>
      </c>
      <c r="E661" s="175" t="s">
        <v>706</v>
      </c>
      <c r="F661" s="175" t="s">
        <v>707</v>
      </c>
    </row>
    <row r="662" spans="2:9" collapsed="1" x14ac:dyDescent="0.35">
      <c r="C662" s="178"/>
      <c r="D662" s="179"/>
      <c r="E662" s="170"/>
    </row>
    <row r="663" spans="2:9" x14ac:dyDescent="0.35">
      <c r="B663"/>
      <c r="E663"/>
      <c r="F663"/>
      <c r="G663"/>
      <c r="H663"/>
      <c r="I663"/>
    </row>
    <row r="664" spans="2:9" ht="31" x14ac:dyDescent="0.7">
      <c r="B664" s="196" t="s">
        <v>102</v>
      </c>
      <c r="C664" s="197"/>
      <c r="D664" s="197"/>
      <c r="E664" s="198"/>
      <c r="F664" s="198"/>
      <c r="G664" s="198"/>
      <c r="H664" s="198"/>
      <c r="I664" s="198"/>
    </row>
    <row r="665" spans="2:9" ht="15" thickBot="1" x14ac:dyDescent="0.4"/>
    <row r="666" spans="2:9" x14ac:dyDescent="0.35">
      <c r="B666" s="199" t="s">
        <v>106</v>
      </c>
      <c r="C666" s="200"/>
      <c r="D666" s="200"/>
      <c r="E666" s="201"/>
      <c r="F666" s="201"/>
      <c r="G666" s="201"/>
      <c r="H666" s="201"/>
      <c r="I666" s="198"/>
    </row>
    <row r="667" spans="2:9" hidden="1" outlineLevel="1" x14ac:dyDescent="0.35"/>
    <row r="668" spans="2:9" hidden="1" outlineLevel="1" x14ac:dyDescent="0.35">
      <c r="C668" s="272" t="s">
        <v>198</v>
      </c>
      <c r="D668" s="273"/>
      <c r="E668" s="273"/>
      <c r="F668" s="273"/>
      <c r="G668" s="273"/>
      <c r="H668" s="273"/>
      <c r="I668" s="273"/>
    </row>
    <row r="669" spans="2:9" ht="43.5" hidden="1" outlineLevel="1" x14ac:dyDescent="0.35">
      <c r="C669" s="274"/>
      <c r="D669" s="274"/>
      <c r="E669" s="163" t="s">
        <v>199</v>
      </c>
      <c r="F669" s="163" t="s">
        <v>200</v>
      </c>
      <c r="G669" s="163" t="s">
        <v>201</v>
      </c>
      <c r="H669" s="163" t="s">
        <v>202</v>
      </c>
      <c r="I669" s="163" t="s">
        <v>203</v>
      </c>
    </row>
    <row r="670" spans="2:9" hidden="1" outlineLevel="1" x14ac:dyDescent="0.35">
      <c r="C670" s="275" t="s">
        <v>204</v>
      </c>
      <c r="D670" s="275"/>
      <c r="E670" s="164">
        <v>24373</v>
      </c>
      <c r="F670" s="164">
        <v>30976</v>
      </c>
      <c r="G670" s="164">
        <v>83426</v>
      </c>
      <c r="H670" s="164">
        <v>133920</v>
      </c>
      <c r="I670" s="164">
        <v>172050</v>
      </c>
    </row>
    <row r="671" spans="2:9" hidden="1" outlineLevel="1" x14ac:dyDescent="0.35">
      <c r="C671" s="275" t="s">
        <v>205</v>
      </c>
      <c r="D671" s="275"/>
      <c r="E671" s="164">
        <v>1835</v>
      </c>
      <c r="F671" s="164">
        <v>2332</v>
      </c>
      <c r="G671" s="164">
        <v>6279</v>
      </c>
      <c r="H671" s="164">
        <v>10080</v>
      </c>
      <c r="I671" s="164">
        <v>12950</v>
      </c>
    </row>
    <row r="672" spans="2:9" hidden="1" outlineLevel="1" x14ac:dyDescent="0.35">
      <c r="C672" s="276" t="s">
        <v>206</v>
      </c>
      <c r="D672" s="277"/>
      <c r="E672" s="166">
        <v>26208</v>
      </c>
      <c r="F672" s="166">
        <v>33308</v>
      </c>
      <c r="G672" s="166">
        <v>89705</v>
      </c>
      <c r="H672" s="166">
        <v>144000</v>
      </c>
      <c r="I672" s="166">
        <v>185000</v>
      </c>
    </row>
    <row r="673" spans="2:9" hidden="1" outlineLevel="1" x14ac:dyDescent="0.35">
      <c r="C673" s="3"/>
      <c r="D673" s="3"/>
      <c r="E673" s="204"/>
      <c r="F673" s="204"/>
      <c r="G673" s="204"/>
      <c r="H673" s="204"/>
      <c r="I673" s="204"/>
    </row>
    <row r="674" spans="2:9" hidden="1" outlineLevel="1" x14ac:dyDescent="0.35">
      <c r="C674" s="278" t="s">
        <v>207</v>
      </c>
      <c r="D674" s="279"/>
      <c r="E674" s="279"/>
      <c r="F674" s="279"/>
      <c r="G674" s="279"/>
      <c r="H674" s="279"/>
      <c r="I674" s="279"/>
    </row>
    <row r="675" spans="2:9" hidden="1" outlineLevel="1" x14ac:dyDescent="0.35">
      <c r="C675" s="274"/>
      <c r="D675" s="274"/>
      <c r="E675" s="163" t="s">
        <v>208</v>
      </c>
      <c r="F675" s="163" t="s">
        <v>209</v>
      </c>
      <c r="G675" s="163" t="s">
        <v>210</v>
      </c>
      <c r="H675" s="163" t="s">
        <v>211</v>
      </c>
      <c r="I675" s="163" t="s">
        <v>212</v>
      </c>
    </row>
    <row r="676" spans="2:9" hidden="1" outlineLevel="1" x14ac:dyDescent="0.35">
      <c r="C676" s="275" t="s">
        <v>206</v>
      </c>
      <c r="D676" s="275"/>
      <c r="E676" s="168">
        <v>0.13</v>
      </c>
      <c r="F676" s="168">
        <v>0.3</v>
      </c>
      <c r="G676" s="168">
        <v>0</v>
      </c>
      <c r="H676" s="168">
        <v>0.56999999999999995</v>
      </c>
      <c r="I676" s="168">
        <v>0</v>
      </c>
    </row>
    <row r="677" spans="2:9" hidden="1" outlineLevel="1" x14ac:dyDescent="0.35">
      <c r="B677" s="207"/>
      <c r="C677" s="283"/>
      <c r="D677" s="283"/>
      <c r="E677" s="182"/>
      <c r="F677" s="182"/>
      <c r="G677" s="182"/>
      <c r="H677" s="182"/>
      <c r="I677" s="182"/>
    </row>
    <row r="678" spans="2:9" hidden="1" outlineLevel="1" x14ac:dyDescent="0.35">
      <c r="B678" s="207"/>
      <c r="C678" s="282" t="s">
        <v>735</v>
      </c>
      <c r="D678" s="282"/>
      <c r="E678" s="282"/>
      <c r="F678" s="282"/>
      <c r="G678" s="282"/>
      <c r="H678" s="282"/>
      <c r="I678" s="282"/>
    </row>
    <row r="679" spans="2:9" hidden="1" outlineLevel="1" x14ac:dyDescent="0.35">
      <c r="B679" s="207"/>
      <c r="C679" s="275" t="s">
        <v>732</v>
      </c>
      <c r="D679" s="275"/>
      <c r="E679" s="284">
        <v>0.04</v>
      </c>
      <c r="F679" s="284"/>
      <c r="G679" s="284"/>
      <c r="H679" s="284"/>
      <c r="I679" s="284"/>
    </row>
    <row r="680" spans="2:9" ht="28" hidden="1" customHeight="1" outlineLevel="1" x14ac:dyDescent="0.35">
      <c r="B680" s="207"/>
      <c r="C680" s="275" t="s">
        <v>734</v>
      </c>
      <c r="D680" s="275"/>
      <c r="E680" s="285" t="s">
        <v>754</v>
      </c>
      <c r="F680" s="285"/>
      <c r="G680" s="285"/>
      <c r="H680" s="285"/>
      <c r="I680" s="285"/>
    </row>
    <row r="681" spans="2:9" hidden="1" outlineLevel="1" x14ac:dyDescent="0.35">
      <c r="C681" s="3"/>
      <c r="D681" s="3"/>
      <c r="E681" s="167"/>
      <c r="F681" s="167"/>
      <c r="G681" s="167"/>
      <c r="H681" s="167"/>
      <c r="I681" s="167"/>
    </row>
    <row r="682" spans="2:9" hidden="1" outlineLevel="1" x14ac:dyDescent="0.35">
      <c r="C682" s="278" t="s">
        <v>213</v>
      </c>
      <c r="D682" s="279"/>
      <c r="E682" s="279"/>
    </row>
    <row r="683" spans="2:9" hidden="1" outlineLevel="1" x14ac:dyDescent="0.35">
      <c r="C683" s="276" t="s">
        <v>214</v>
      </c>
      <c r="D683" s="277"/>
      <c r="E683" s="169">
        <v>4</v>
      </c>
    </row>
    <row r="684" spans="2:9" hidden="1" outlineLevel="1" x14ac:dyDescent="0.35">
      <c r="C684" s="9"/>
      <c r="D684" s="9"/>
      <c r="E684" s="170"/>
      <c r="I684" s="171"/>
    </row>
    <row r="685" spans="2:9" hidden="1" outlineLevel="1" x14ac:dyDescent="0.35">
      <c r="C685" s="272" t="s">
        <v>215</v>
      </c>
      <c r="D685" s="273"/>
      <c r="E685" s="273"/>
    </row>
    <row r="686" spans="2:9" hidden="1" outlineLevel="1" x14ac:dyDescent="0.35">
      <c r="C686" s="172"/>
      <c r="D686" s="172" t="s">
        <v>216</v>
      </c>
      <c r="E686" s="173" t="s">
        <v>55</v>
      </c>
    </row>
    <row r="687" spans="2:9" hidden="1" outlineLevel="1" x14ac:dyDescent="0.35">
      <c r="C687" s="174">
        <v>1</v>
      </c>
      <c r="D687" s="175" t="s">
        <v>708</v>
      </c>
      <c r="E687" s="175" t="s">
        <v>709</v>
      </c>
    </row>
    <row r="688" spans="2:9" hidden="1" outlineLevel="1" x14ac:dyDescent="0.35">
      <c r="C688" s="174">
        <v>2</v>
      </c>
      <c r="D688" s="175" t="s">
        <v>710</v>
      </c>
      <c r="E688" s="175" t="s">
        <v>711</v>
      </c>
    </row>
    <row r="689" spans="3:5" hidden="1" outlineLevel="1" x14ac:dyDescent="0.35">
      <c r="C689" s="176">
        <v>3</v>
      </c>
      <c r="D689" s="175" t="s">
        <v>712</v>
      </c>
      <c r="E689" s="175" t="s">
        <v>713</v>
      </c>
    </row>
    <row r="690" spans="3:5" hidden="1" outlineLevel="1" x14ac:dyDescent="0.35">
      <c r="C690" s="176">
        <v>4</v>
      </c>
      <c r="D690" s="175" t="s">
        <v>714</v>
      </c>
      <c r="E690" s="175" t="s">
        <v>715</v>
      </c>
    </row>
    <row r="691" spans="3:5" collapsed="1" x14ac:dyDescent="0.35">
      <c r="C691" s="13"/>
      <c r="D691" s="13"/>
    </row>
    <row r="692" spans="3:5" x14ac:dyDescent="0.35">
      <c r="C692" s="13"/>
      <c r="D692" s="13"/>
    </row>
    <row r="693" spans="3:5" x14ac:dyDescent="0.35"/>
    <row r="694" spans="3:5" x14ac:dyDescent="0.35"/>
  </sheetData>
  <mergeCells count="301">
    <mergeCell ref="E329:I329"/>
    <mergeCell ref="C330:D330"/>
    <mergeCell ref="E330:I330"/>
    <mergeCell ref="C359:I359"/>
    <mergeCell ref="C360:D360"/>
    <mergeCell ref="E360:I360"/>
    <mergeCell ref="C361:D361"/>
    <mergeCell ref="E361:I361"/>
    <mergeCell ref="C451:I451"/>
    <mergeCell ref="C30:D30"/>
    <mergeCell ref="C62:D62"/>
    <mergeCell ref="C61:I61"/>
    <mergeCell ref="E62:I62"/>
    <mergeCell ref="C29:I29"/>
    <mergeCell ref="E30:I30"/>
    <mergeCell ref="C645:D645"/>
    <mergeCell ref="C646:D646"/>
    <mergeCell ref="C651:E651"/>
    <mergeCell ref="C652:D652"/>
    <mergeCell ref="C654:F654"/>
    <mergeCell ref="C638:I638"/>
    <mergeCell ref="C639:D639"/>
    <mergeCell ref="C640:D640"/>
    <mergeCell ref="C641:D641"/>
    <mergeCell ref="C642:D642"/>
    <mergeCell ref="C644:I644"/>
    <mergeCell ref="C648:I648"/>
    <mergeCell ref="C649:D649"/>
    <mergeCell ref="E649:I649"/>
    <mergeCell ref="C614:D614"/>
    <mergeCell ref="C615:D615"/>
    <mergeCell ref="C617:E617"/>
    <mergeCell ref="C618:D618"/>
    <mergeCell ref="C620:F620"/>
    <mergeCell ref="C607:I607"/>
    <mergeCell ref="C608:D608"/>
    <mergeCell ref="C609:D609"/>
    <mergeCell ref="C610:D610"/>
    <mergeCell ref="C611:D611"/>
    <mergeCell ref="C613:I613"/>
    <mergeCell ref="C566:D566"/>
    <mergeCell ref="C567:D567"/>
    <mergeCell ref="C573:E573"/>
    <mergeCell ref="C574:D574"/>
    <mergeCell ref="C576:F576"/>
    <mergeCell ref="C559:I559"/>
    <mergeCell ref="C560:D560"/>
    <mergeCell ref="C561:D561"/>
    <mergeCell ref="C562:D562"/>
    <mergeCell ref="C563:D563"/>
    <mergeCell ref="C565:I565"/>
    <mergeCell ref="C569:I569"/>
    <mergeCell ref="C570:D570"/>
    <mergeCell ref="E570:I570"/>
    <mergeCell ref="C571:D571"/>
    <mergeCell ref="E571:I571"/>
    <mergeCell ref="C536:D536"/>
    <mergeCell ref="C537:D537"/>
    <mergeCell ref="C543:E543"/>
    <mergeCell ref="C544:D544"/>
    <mergeCell ref="C546:F546"/>
    <mergeCell ref="C529:I529"/>
    <mergeCell ref="C530:D530"/>
    <mergeCell ref="C531:D531"/>
    <mergeCell ref="C532:D532"/>
    <mergeCell ref="C533:D533"/>
    <mergeCell ref="C535:I535"/>
    <mergeCell ref="C539:I539"/>
    <mergeCell ref="C540:D540"/>
    <mergeCell ref="E540:I540"/>
    <mergeCell ref="C541:D541"/>
    <mergeCell ref="E541:I541"/>
    <mergeCell ref="C473:D473"/>
    <mergeCell ref="C474:D474"/>
    <mergeCell ref="C480:E480"/>
    <mergeCell ref="C481:D481"/>
    <mergeCell ref="C483:F483"/>
    <mergeCell ref="C466:I466"/>
    <mergeCell ref="C467:D467"/>
    <mergeCell ref="C468:D468"/>
    <mergeCell ref="C469:D469"/>
    <mergeCell ref="C470:D470"/>
    <mergeCell ref="C472:I472"/>
    <mergeCell ref="C476:I476"/>
    <mergeCell ref="C477:D477"/>
    <mergeCell ref="E477:I477"/>
    <mergeCell ref="C478:D478"/>
    <mergeCell ref="E478:I478"/>
    <mergeCell ref="C448:D448"/>
    <mergeCell ref="C449:D449"/>
    <mergeCell ref="C455:E455"/>
    <mergeCell ref="C456:D456"/>
    <mergeCell ref="C458:F458"/>
    <mergeCell ref="C441:I441"/>
    <mergeCell ref="C442:D442"/>
    <mergeCell ref="C443:D443"/>
    <mergeCell ref="C444:D444"/>
    <mergeCell ref="C445:D445"/>
    <mergeCell ref="C447:I447"/>
    <mergeCell ref="C452:D452"/>
    <mergeCell ref="E452:I452"/>
    <mergeCell ref="C453:D453"/>
    <mergeCell ref="E453:I453"/>
    <mergeCell ref="C421:D421"/>
    <mergeCell ref="C422:D422"/>
    <mergeCell ref="C424:E424"/>
    <mergeCell ref="C425:D425"/>
    <mergeCell ref="C427:F427"/>
    <mergeCell ref="C414:I414"/>
    <mergeCell ref="C415:D415"/>
    <mergeCell ref="C416:D416"/>
    <mergeCell ref="C417:D417"/>
    <mergeCell ref="C418:D418"/>
    <mergeCell ref="C420:I420"/>
    <mergeCell ref="C393:D393"/>
    <mergeCell ref="C394:D394"/>
    <mergeCell ref="C397:E397"/>
    <mergeCell ref="C398:D398"/>
    <mergeCell ref="C399:D399"/>
    <mergeCell ref="C401:F401"/>
    <mergeCell ref="C386:I386"/>
    <mergeCell ref="C387:D387"/>
    <mergeCell ref="C388:D388"/>
    <mergeCell ref="C389:D389"/>
    <mergeCell ref="C390:D390"/>
    <mergeCell ref="C392:I392"/>
    <mergeCell ref="C356:D356"/>
    <mergeCell ref="C357:D357"/>
    <mergeCell ref="C363:E363"/>
    <mergeCell ref="C364:D364"/>
    <mergeCell ref="C366:F366"/>
    <mergeCell ref="C349:I349"/>
    <mergeCell ref="C350:D350"/>
    <mergeCell ref="C351:D351"/>
    <mergeCell ref="C352:D352"/>
    <mergeCell ref="C353:D353"/>
    <mergeCell ref="C355:I355"/>
    <mergeCell ref="C291:E291"/>
    <mergeCell ref="C325:D325"/>
    <mergeCell ref="C326:D326"/>
    <mergeCell ref="C332:E332"/>
    <mergeCell ref="C333:D333"/>
    <mergeCell ref="C335:F335"/>
    <mergeCell ref="C318:I318"/>
    <mergeCell ref="C319:D319"/>
    <mergeCell ref="C320:D320"/>
    <mergeCell ref="C321:D321"/>
    <mergeCell ref="C322:D322"/>
    <mergeCell ref="C324:I324"/>
    <mergeCell ref="C298:D298"/>
    <mergeCell ref="C299:D299"/>
    <mergeCell ref="C301:E301"/>
    <mergeCell ref="C302:D302"/>
    <mergeCell ref="C304:F304"/>
    <mergeCell ref="C292:D292"/>
    <mergeCell ref="C293:D293"/>
    <mergeCell ref="C294:D294"/>
    <mergeCell ref="C295:D295"/>
    <mergeCell ref="C297:I297"/>
    <mergeCell ref="C328:I328"/>
    <mergeCell ref="C329:D329"/>
    <mergeCell ref="C262:D262"/>
    <mergeCell ref="C263:D263"/>
    <mergeCell ref="C268:E268"/>
    <mergeCell ref="C269:D269"/>
    <mergeCell ref="C271:F271"/>
    <mergeCell ref="C255:I255"/>
    <mergeCell ref="C256:D256"/>
    <mergeCell ref="C257:D257"/>
    <mergeCell ref="C258:D258"/>
    <mergeCell ref="C259:D259"/>
    <mergeCell ref="C261:I261"/>
    <mergeCell ref="C265:I265"/>
    <mergeCell ref="C266:D266"/>
    <mergeCell ref="E266:I266"/>
    <mergeCell ref="C227:D227"/>
    <mergeCell ref="C228:D228"/>
    <mergeCell ref="C234:E234"/>
    <mergeCell ref="C235:D235"/>
    <mergeCell ref="C237:F237"/>
    <mergeCell ref="C220:I220"/>
    <mergeCell ref="C221:D221"/>
    <mergeCell ref="C222:D222"/>
    <mergeCell ref="C223:D223"/>
    <mergeCell ref="C224:D224"/>
    <mergeCell ref="C226:I226"/>
    <mergeCell ref="C230:I230"/>
    <mergeCell ref="C231:D231"/>
    <mergeCell ref="E231:I231"/>
    <mergeCell ref="C232:D232"/>
    <mergeCell ref="E232:I232"/>
    <mergeCell ref="C199:D199"/>
    <mergeCell ref="C200:D200"/>
    <mergeCell ref="C206:E206"/>
    <mergeCell ref="C207:D207"/>
    <mergeCell ref="C209:F209"/>
    <mergeCell ref="C192:I192"/>
    <mergeCell ref="C193:D193"/>
    <mergeCell ref="C194:D194"/>
    <mergeCell ref="C195:D195"/>
    <mergeCell ref="C196:D196"/>
    <mergeCell ref="C198:I198"/>
    <mergeCell ref="C202:I202"/>
    <mergeCell ref="C203:D203"/>
    <mergeCell ref="E203:I203"/>
    <mergeCell ref="C204:D204"/>
    <mergeCell ref="E204:I204"/>
    <mergeCell ref="C150:D150"/>
    <mergeCell ref="C151:D151"/>
    <mergeCell ref="C157:E157"/>
    <mergeCell ref="C158:D158"/>
    <mergeCell ref="C160:F160"/>
    <mergeCell ref="C143:I143"/>
    <mergeCell ref="C144:D144"/>
    <mergeCell ref="C145:D145"/>
    <mergeCell ref="C146:D146"/>
    <mergeCell ref="C147:D147"/>
    <mergeCell ref="C149:I149"/>
    <mergeCell ref="C153:I153"/>
    <mergeCell ref="C154:D154"/>
    <mergeCell ref="E154:I154"/>
    <mergeCell ref="C155:D155"/>
    <mergeCell ref="E155:I155"/>
    <mergeCell ref="C125:D125"/>
    <mergeCell ref="C126:D126"/>
    <mergeCell ref="C131:E131"/>
    <mergeCell ref="C132:D132"/>
    <mergeCell ref="C134:F134"/>
    <mergeCell ref="C118:I118"/>
    <mergeCell ref="C119:D119"/>
    <mergeCell ref="C120:D120"/>
    <mergeCell ref="C121:D121"/>
    <mergeCell ref="C122:D122"/>
    <mergeCell ref="C124:I124"/>
    <mergeCell ref="C128:I128"/>
    <mergeCell ref="C129:D129"/>
    <mergeCell ref="E129:I129"/>
    <mergeCell ref="C57:I57"/>
    <mergeCell ref="C97:D97"/>
    <mergeCell ref="C98:D98"/>
    <mergeCell ref="C103:E103"/>
    <mergeCell ref="C104:D104"/>
    <mergeCell ref="C106:F106"/>
    <mergeCell ref="C90:I90"/>
    <mergeCell ref="C91:D91"/>
    <mergeCell ref="C92:D92"/>
    <mergeCell ref="C93:D93"/>
    <mergeCell ref="C94:D94"/>
    <mergeCell ref="C96:I96"/>
    <mergeCell ref="C63:D63"/>
    <mergeCell ref="E63:I63"/>
    <mergeCell ref="C100:I100"/>
    <mergeCell ref="C101:D101"/>
    <mergeCell ref="E101:I101"/>
    <mergeCell ref="C683:D683"/>
    <mergeCell ref="C685:E685"/>
    <mergeCell ref="C26:D26"/>
    <mergeCell ref="C27:D27"/>
    <mergeCell ref="C32:E32"/>
    <mergeCell ref="C33:D33"/>
    <mergeCell ref="C34:D34"/>
    <mergeCell ref="C35:F35"/>
    <mergeCell ref="C19:I19"/>
    <mergeCell ref="C20:D20"/>
    <mergeCell ref="C21:D21"/>
    <mergeCell ref="C22:D22"/>
    <mergeCell ref="C23:D23"/>
    <mergeCell ref="C25:I25"/>
    <mergeCell ref="C58:D58"/>
    <mergeCell ref="C59:D59"/>
    <mergeCell ref="C65:E65"/>
    <mergeCell ref="C66:D66"/>
    <mergeCell ref="C68:F68"/>
    <mergeCell ref="C51:I51"/>
    <mergeCell ref="C52:D52"/>
    <mergeCell ref="C53:D53"/>
    <mergeCell ref="C54:D54"/>
    <mergeCell ref="C55:D55"/>
    <mergeCell ref="C668:I668"/>
    <mergeCell ref="C669:D669"/>
    <mergeCell ref="C670:D670"/>
    <mergeCell ref="C671:D671"/>
    <mergeCell ref="C672:D672"/>
    <mergeCell ref="C674:I674"/>
    <mergeCell ref="C675:D675"/>
    <mergeCell ref="C676:D676"/>
    <mergeCell ref="C682:E682"/>
    <mergeCell ref="C678:I678"/>
    <mergeCell ref="C679:D679"/>
    <mergeCell ref="E679:I679"/>
    <mergeCell ref="C680:D680"/>
    <mergeCell ref="E680:I680"/>
    <mergeCell ref="C500:I500"/>
    <mergeCell ref="C501:D501"/>
    <mergeCell ref="C502:D502"/>
    <mergeCell ref="C503:D503"/>
    <mergeCell ref="C504:D504"/>
    <mergeCell ref="C506:I506"/>
    <mergeCell ref="C507:D507"/>
    <mergeCell ref="C508:D508"/>
    <mergeCell ref="C510:D510"/>
  </mergeCells>
  <hyperlinks>
    <hyperlink ref="E37" r:id="rId1" tooltip="Companies in Douala" display="https://www.businesslist.co.cm/location/douala" xr:uid="{DBA7E287-0AB1-4C0D-A4FA-EA0ACE1B0BFA}"/>
    <hyperlink ref="E81" r:id="rId2" display="https://closelocation.com/business/h%C3%B4pital-general-in-soubr%C3%A9-bas-sassandra-c%C3%B4te-d-ivoire-bh07202108065011pcr" xr:uid="{D8105652-C05B-456F-A7F0-867355FE54BB}"/>
  </hyperlink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6FB21-4729-462D-825A-EA76720123DE}">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C2:D5"/>
  <sheetViews>
    <sheetView workbookViewId="0">
      <selection activeCell="H16" sqref="H16"/>
    </sheetView>
  </sheetViews>
  <sheetFormatPr defaultRowHeight="14.5" x14ac:dyDescent="0.35"/>
  <sheetData>
    <row r="2" spans="3:4" x14ac:dyDescent="0.35">
      <c r="C2" s="4" t="s">
        <v>716</v>
      </c>
      <c r="D2" s="4" t="s">
        <v>717</v>
      </c>
    </row>
    <row r="3" spans="3:4" x14ac:dyDescent="0.35">
      <c r="C3" t="s">
        <v>718</v>
      </c>
      <c r="D3" t="s">
        <v>719</v>
      </c>
    </row>
    <row r="4" spans="3:4" x14ac:dyDescent="0.35">
      <c r="C4" t="s">
        <v>720</v>
      </c>
      <c r="D4" t="s">
        <v>721</v>
      </c>
    </row>
    <row r="5" spans="3:4" x14ac:dyDescent="0.35">
      <c r="C5" t="s">
        <v>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 P1 Countries of interest</vt:lpstr>
      <vt:lpstr> P2 Services Pricing</vt:lpstr>
      <vt:lpstr>P3 Current country pricing </vt:lpstr>
      <vt:lpstr>A1 Data for select countries </vt:lpstr>
      <vt:lpstr>Sheet1</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2019-02-08T20:47:25Z</dcterms:created>
  <dcterms:modified xsi:type="dcterms:W3CDTF">2022-06-13T17:02:42Z</dcterms:modified>
  <cp:category/>
  <cp:contentStatus/>
</cp:coreProperties>
</file>